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Korisnik\Desktop\VSNM 2025\"/>
    </mc:Choice>
  </mc:AlternateContent>
  <xr:revisionPtr revIDLastSave="0" documentId="8_{F8B47A5C-D97C-422B-A9FC-1796E1B48EE4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RefStr" sheetId="6" r:id="rId1"/>
    <sheet name="PR-RAS" sheetId="1" r:id="rId2"/>
    <sheet name="BIL" sheetId="2" r:id="rId3"/>
    <sheet name="RAS-funkcijski" sheetId="3" r:id="rId4"/>
    <sheet name="P-VRIO" sheetId="4" r:id="rId5"/>
    <sheet name="OBVEZE" sheetId="5" r:id="rId6"/>
  </sheets>
  <externalReferences>
    <externalReference r:id="rId7"/>
  </externalReferences>
  <definedNames>
    <definedName name="_xlnm.Print_Area" localSheetId="5">OBVEZE!$A$1:$D$111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6" l="1"/>
  <c r="G36" i="6"/>
  <c r="B36" i="6"/>
  <c r="G35" i="6"/>
  <c r="B35" i="6"/>
  <c r="G34" i="6"/>
  <c r="B34" i="6"/>
  <c r="I33" i="6"/>
  <c r="G33" i="6"/>
  <c r="B33" i="6"/>
  <c r="I32" i="6"/>
  <c r="H32" i="6"/>
  <c r="G32" i="6"/>
  <c r="B32" i="6"/>
  <c r="I31" i="6"/>
  <c r="H31" i="6"/>
  <c r="G31" i="6"/>
  <c r="B31" i="6"/>
  <c r="I30" i="6"/>
  <c r="H30" i="6"/>
  <c r="G30" i="6"/>
  <c r="B30" i="6"/>
  <c r="I29" i="6"/>
  <c r="H29" i="6"/>
  <c r="G29" i="6"/>
  <c r="B29" i="6"/>
  <c r="I28" i="6"/>
  <c r="H28" i="6"/>
  <c r="G28" i="6"/>
  <c r="B28" i="6"/>
  <c r="I27" i="6"/>
  <c r="H27" i="6"/>
  <c r="G27" i="6"/>
  <c r="B27" i="6"/>
  <c r="I26" i="6"/>
  <c r="H26" i="6"/>
  <c r="G26" i="6"/>
  <c r="B26" i="6"/>
  <c r="H25" i="6"/>
  <c r="G25" i="6"/>
  <c r="B25" i="6"/>
  <c r="H24" i="6"/>
  <c r="G24" i="6"/>
  <c r="B24" i="6"/>
  <c r="I23" i="6"/>
  <c r="H23" i="6"/>
  <c r="G23" i="6"/>
  <c r="B23" i="6"/>
  <c r="I22" i="6"/>
  <c r="H22" i="6"/>
  <c r="G22" i="6"/>
  <c r="B22" i="6"/>
  <c r="H21" i="6"/>
  <c r="G21" i="6"/>
  <c r="B21" i="6"/>
  <c r="I20" i="6"/>
  <c r="H20" i="6"/>
  <c r="G20" i="6"/>
  <c r="B20" i="6"/>
  <c r="I19" i="6"/>
  <c r="H19" i="6"/>
  <c r="G19" i="6"/>
  <c r="B19" i="6"/>
  <c r="H18" i="6"/>
  <c r="G18" i="6"/>
  <c r="B18" i="6"/>
  <c r="H17" i="6"/>
  <c r="G17" i="6"/>
  <c r="B17" i="6"/>
  <c r="H16" i="6"/>
  <c r="G16" i="6"/>
  <c r="B16" i="6"/>
  <c r="D107" i="5"/>
  <c r="D101" i="5"/>
  <c r="D96" i="5"/>
  <c r="D91" i="5"/>
  <c r="D81" i="5"/>
  <c r="D76" i="5"/>
  <c r="D71" i="5"/>
  <c r="D56" i="5"/>
  <c r="D55" i="5" s="1"/>
  <c r="D49" i="5" s="1"/>
  <c r="D50" i="5"/>
  <c r="D42" i="5"/>
  <c r="D32" i="5"/>
  <c r="D24" i="5"/>
  <c r="D14" i="5"/>
  <c r="E50" i="4"/>
  <c r="D50" i="4"/>
  <c r="E45" i="4"/>
  <c r="E44" i="4" s="1"/>
  <c r="D45" i="4"/>
  <c r="E36" i="4"/>
  <c r="D36" i="4"/>
  <c r="E29" i="4"/>
  <c r="D29" i="4"/>
  <c r="E13" i="4"/>
  <c r="E12" i="4" s="1"/>
  <c r="D13" i="4"/>
  <c r="D12" i="4" s="1"/>
  <c r="F146" i="3"/>
  <c r="F145" i="3"/>
  <c r="F144" i="3"/>
  <c r="F143" i="3"/>
  <c r="F142" i="3"/>
  <c r="F141" i="3"/>
  <c r="F140" i="3"/>
  <c r="F139" i="3"/>
  <c r="F138" i="3"/>
  <c r="F137" i="3"/>
  <c r="E136" i="3"/>
  <c r="E135" i="3" s="1"/>
  <c r="D136" i="3"/>
  <c r="D135" i="3" s="1"/>
  <c r="F135" i="3" s="1"/>
  <c r="F134" i="3"/>
  <c r="F133" i="3"/>
  <c r="F132" i="3"/>
  <c r="F131" i="3"/>
  <c r="F130" i="3"/>
  <c r="F129" i="3"/>
  <c r="E128" i="3"/>
  <c r="D128" i="3"/>
  <c r="F128" i="3" s="1"/>
  <c r="F127" i="3"/>
  <c r="F126" i="3"/>
  <c r="F125" i="3"/>
  <c r="E124" i="3"/>
  <c r="D124" i="3"/>
  <c r="F124" i="3" s="1"/>
  <c r="F123" i="3"/>
  <c r="F122" i="3"/>
  <c r="E121" i="3"/>
  <c r="D121" i="3"/>
  <c r="F121" i="3" s="1"/>
  <c r="F119" i="3"/>
  <c r="F118" i="3"/>
  <c r="F117" i="3"/>
  <c r="F116" i="3"/>
  <c r="F115" i="3"/>
  <c r="F114" i="3"/>
  <c r="E113" i="3"/>
  <c r="D113" i="3"/>
  <c r="F113" i="3" s="1"/>
  <c r="F112" i="3"/>
  <c r="F111" i="3"/>
  <c r="F110" i="3"/>
  <c r="F109" i="3"/>
  <c r="F108" i="3"/>
  <c r="F107" i="3"/>
  <c r="F106" i="3"/>
  <c r="E105" i="3"/>
  <c r="D105" i="3"/>
  <c r="F105" i="3" s="1"/>
  <c r="F104" i="3"/>
  <c r="F103" i="3"/>
  <c r="F102" i="3"/>
  <c r="F101" i="3"/>
  <c r="E100" i="3"/>
  <c r="D100" i="3"/>
  <c r="F99" i="3"/>
  <c r="F98" i="3"/>
  <c r="F97" i="3"/>
  <c r="E96" i="3"/>
  <c r="E95" i="3" s="1"/>
  <c r="D96" i="3"/>
  <c r="F96" i="3" s="1"/>
  <c r="F94" i="3"/>
  <c r="F93" i="3"/>
  <c r="F92" i="3"/>
  <c r="F91" i="3"/>
  <c r="F90" i="3"/>
  <c r="F89" i="3"/>
  <c r="E88" i="3"/>
  <c r="D88" i="3"/>
  <c r="F88" i="3" s="1"/>
  <c r="F87" i="3"/>
  <c r="F86" i="3"/>
  <c r="F85" i="3"/>
  <c r="F84" i="3"/>
  <c r="F83" i="3"/>
  <c r="F82" i="3"/>
  <c r="E81" i="3"/>
  <c r="D81" i="3"/>
  <c r="F81" i="3" s="1"/>
  <c r="F80" i="3"/>
  <c r="F79" i="3"/>
  <c r="F78" i="3"/>
  <c r="F77" i="3"/>
  <c r="F76" i="3"/>
  <c r="F75" i="3"/>
  <c r="F74" i="3"/>
  <c r="F73" i="3"/>
  <c r="E72" i="3"/>
  <c r="D72" i="3"/>
  <c r="F72" i="3" s="1"/>
  <c r="F71" i="3"/>
  <c r="F70" i="3"/>
  <c r="F69" i="3"/>
  <c r="F68" i="3"/>
  <c r="E67" i="3"/>
  <c r="D67" i="3"/>
  <c r="F67" i="3" s="1"/>
  <c r="F66" i="3"/>
  <c r="F65" i="3"/>
  <c r="F64" i="3"/>
  <c r="F63" i="3"/>
  <c r="F62" i="3"/>
  <c r="F61" i="3"/>
  <c r="F60" i="3"/>
  <c r="E60" i="3"/>
  <c r="D60" i="3"/>
  <c r="F59" i="3"/>
  <c r="F58" i="3"/>
  <c r="F57" i="3"/>
  <c r="E56" i="3"/>
  <c r="D56" i="3"/>
  <c r="F56" i="3" s="1"/>
  <c r="F55" i="3"/>
  <c r="F54" i="3"/>
  <c r="F53" i="3"/>
  <c r="F52" i="3"/>
  <c r="F51" i="3"/>
  <c r="F50" i="3"/>
  <c r="E49" i="3"/>
  <c r="D49" i="3"/>
  <c r="F49" i="3" s="1"/>
  <c r="F48" i="3"/>
  <c r="F47" i="3"/>
  <c r="F46" i="3"/>
  <c r="E45" i="3"/>
  <c r="D45" i="3"/>
  <c r="F45" i="3" s="1"/>
  <c r="F44" i="3"/>
  <c r="F43" i="3"/>
  <c r="E42" i="3"/>
  <c r="D42" i="3"/>
  <c r="F42" i="3" s="1"/>
  <c r="F40" i="3"/>
  <c r="F39" i="3"/>
  <c r="F38" i="3"/>
  <c r="F37" i="3"/>
  <c r="F36" i="3"/>
  <c r="F35" i="3"/>
  <c r="E34" i="3"/>
  <c r="D34" i="3"/>
  <c r="F34" i="3" s="1"/>
  <c r="F33" i="3"/>
  <c r="F32" i="3"/>
  <c r="F31" i="3"/>
  <c r="F30" i="3"/>
  <c r="F29" i="3"/>
  <c r="E28" i="3"/>
  <c r="D28" i="3"/>
  <c r="F28" i="3" s="1"/>
  <c r="F27" i="3"/>
  <c r="F26" i="3"/>
  <c r="F25" i="3"/>
  <c r="F24" i="3"/>
  <c r="F23" i="3"/>
  <c r="F22" i="3"/>
  <c r="F21" i="3"/>
  <c r="F20" i="3"/>
  <c r="E19" i="3"/>
  <c r="D19" i="3"/>
  <c r="F19" i="3" s="1"/>
  <c r="F18" i="3"/>
  <c r="F17" i="3"/>
  <c r="E16" i="3"/>
  <c r="D16" i="3"/>
  <c r="F15" i="3"/>
  <c r="F14" i="3"/>
  <c r="F13" i="3"/>
  <c r="E12" i="3"/>
  <c r="D12" i="3"/>
  <c r="F12" i="3" s="1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4" i="2"/>
  <c r="E263" i="2"/>
  <c r="E262" i="2" s="1"/>
  <c r="D263" i="2"/>
  <c r="D262" i="2" s="1"/>
  <c r="F262" i="2" s="1"/>
  <c r="F261" i="2"/>
  <c r="F260" i="2"/>
  <c r="F259" i="2"/>
  <c r="F258" i="2"/>
  <c r="F257" i="2"/>
  <c r="F256" i="2"/>
  <c r="F255" i="2"/>
  <c r="E254" i="2"/>
  <c r="D254" i="2"/>
  <c r="F254" i="2" s="1"/>
  <c r="F253" i="2"/>
  <c r="F252" i="2"/>
  <c r="F251" i="2"/>
  <c r="E250" i="2"/>
  <c r="E249" i="2" s="1"/>
  <c r="D250" i="2"/>
  <c r="F250" i="2" s="1"/>
  <c r="F248" i="2"/>
  <c r="F247" i="2"/>
  <c r="E246" i="2"/>
  <c r="D246" i="2"/>
  <c r="F246" i="2" s="1"/>
  <c r="F245" i="2"/>
  <c r="F244" i="2"/>
  <c r="E243" i="2"/>
  <c r="D243" i="2"/>
  <c r="D242" i="2" s="1"/>
  <c r="F242" i="2" s="1"/>
  <c r="F240" i="2"/>
  <c r="F239" i="2"/>
  <c r="E238" i="2"/>
  <c r="D238" i="2"/>
  <c r="F238" i="2" s="1"/>
  <c r="F237" i="2"/>
  <c r="F236" i="2"/>
  <c r="F235" i="2"/>
  <c r="F234" i="2"/>
  <c r="F233" i="2"/>
  <c r="F232" i="2"/>
  <c r="F231" i="2"/>
  <c r="F230" i="2"/>
  <c r="F229" i="2"/>
  <c r="E228" i="2"/>
  <c r="D228" i="2"/>
  <c r="F228" i="2" s="1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E211" i="2"/>
  <c r="E210" i="2" s="1"/>
  <c r="D211" i="2"/>
  <c r="F211" i="2" s="1"/>
  <c r="F209" i="2"/>
  <c r="F208" i="2"/>
  <c r="F207" i="2"/>
  <c r="F206" i="2"/>
  <c r="F205" i="2"/>
  <c r="F204" i="2"/>
  <c r="F203" i="2"/>
  <c r="E202" i="2"/>
  <c r="D202" i="2"/>
  <c r="F202" i="2" s="1"/>
  <c r="F201" i="2"/>
  <c r="F200" i="2"/>
  <c r="F199" i="2"/>
  <c r="F198" i="2"/>
  <c r="F197" i="2"/>
  <c r="F196" i="2"/>
  <c r="E195" i="2"/>
  <c r="D195" i="2"/>
  <c r="F195" i="2" s="1"/>
  <c r="F193" i="2"/>
  <c r="F192" i="2"/>
  <c r="F191" i="2"/>
  <c r="F190" i="2"/>
  <c r="F189" i="2"/>
  <c r="F188" i="2"/>
  <c r="F187" i="2"/>
  <c r="F186" i="2"/>
  <c r="F185" i="2"/>
  <c r="E184" i="2"/>
  <c r="D184" i="2"/>
  <c r="D181" i="2" s="1"/>
  <c r="F183" i="2"/>
  <c r="F182" i="2"/>
  <c r="E181" i="2"/>
  <c r="F178" i="2"/>
  <c r="F177" i="2"/>
  <c r="F176" i="2"/>
  <c r="E175" i="2"/>
  <c r="D175" i="2"/>
  <c r="F175" i="2" s="1"/>
  <c r="F174" i="2"/>
  <c r="F173" i="2"/>
  <c r="F172" i="2"/>
  <c r="F171" i="2"/>
  <c r="F170" i="2"/>
  <c r="E169" i="2"/>
  <c r="D169" i="2"/>
  <c r="F169" i="2" s="1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E154" i="2"/>
  <c r="E151" i="2" s="1"/>
  <c r="D154" i="2"/>
  <c r="F154" i="2" s="1"/>
  <c r="F153" i="2"/>
  <c r="F152" i="2"/>
  <c r="D151" i="2"/>
  <c r="F151" i="2" s="1"/>
  <c r="F150" i="2"/>
  <c r="F149" i="2"/>
  <c r="F148" i="2"/>
  <c r="F147" i="2"/>
  <c r="E147" i="2"/>
  <c r="D147" i="2"/>
  <c r="F146" i="2"/>
  <c r="F145" i="2"/>
  <c r="F144" i="2"/>
  <c r="F143" i="2"/>
  <c r="F142" i="2"/>
  <c r="F141" i="2"/>
  <c r="E140" i="2"/>
  <c r="D140" i="2"/>
  <c r="E139" i="2"/>
  <c r="F138" i="2"/>
  <c r="F137" i="2"/>
  <c r="F136" i="2"/>
  <c r="F135" i="2"/>
  <c r="F134" i="2"/>
  <c r="F133" i="2"/>
  <c r="F132" i="2"/>
  <c r="E131" i="2"/>
  <c r="D131" i="2"/>
  <c r="F131" i="2" s="1"/>
  <c r="F130" i="2"/>
  <c r="F129" i="2"/>
  <c r="F128" i="2"/>
  <c r="F127" i="2"/>
  <c r="F126" i="2"/>
  <c r="F125" i="2"/>
  <c r="E124" i="2"/>
  <c r="E123" i="2" s="1"/>
  <c r="D124" i="2"/>
  <c r="F124" i="2" s="1"/>
  <c r="F122" i="2"/>
  <c r="F121" i="2"/>
  <c r="F120" i="2"/>
  <c r="F119" i="2"/>
  <c r="F118" i="2"/>
  <c r="F117" i="2"/>
  <c r="F116" i="2"/>
  <c r="F115" i="2"/>
  <c r="F114" i="2"/>
  <c r="F113" i="2"/>
  <c r="F112" i="2"/>
  <c r="E111" i="2"/>
  <c r="D111" i="2"/>
  <c r="F111" i="2" s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E93" i="2"/>
  <c r="D93" i="2"/>
  <c r="D92" i="2" s="1"/>
  <c r="F92" i="2" s="1"/>
  <c r="F91" i="2"/>
  <c r="F90" i="2"/>
  <c r="F89" i="2"/>
  <c r="F88" i="2"/>
  <c r="F87" i="2"/>
  <c r="F86" i="2"/>
  <c r="F85" i="2"/>
  <c r="F84" i="2"/>
  <c r="E84" i="2"/>
  <c r="E83" i="2" s="1"/>
  <c r="D84" i="2"/>
  <c r="D83" i="2"/>
  <c r="F83" i="2" s="1"/>
  <c r="F82" i="2"/>
  <c r="F81" i="2"/>
  <c r="F80" i="2"/>
  <c r="F79" i="2"/>
  <c r="F78" i="2"/>
  <c r="F77" i="2"/>
  <c r="F76" i="2"/>
  <c r="E75" i="2"/>
  <c r="E74" i="2" s="1"/>
  <c r="D75" i="2"/>
  <c r="F75" i="2" s="1"/>
  <c r="F72" i="2"/>
  <c r="F71" i="2"/>
  <c r="F70" i="2"/>
  <c r="F69" i="2"/>
  <c r="E68" i="2"/>
  <c r="D68" i="2"/>
  <c r="F68" i="2" s="1"/>
  <c r="F67" i="2"/>
  <c r="F66" i="2"/>
  <c r="F65" i="2"/>
  <c r="F64" i="2"/>
  <c r="F63" i="2"/>
  <c r="F62" i="2"/>
  <c r="E61" i="2"/>
  <c r="D61" i="2"/>
  <c r="F61" i="2" s="1"/>
  <c r="F60" i="2"/>
  <c r="F59" i="2"/>
  <c r="F58" i="2"/>
  <c r="E57" i="2"/>
  <c r="D57" i="2"/>
  <c r="F57" i="2" s="1"/>
  <c r="F56" i="2"/>
  <c r="F55" i="2"/>
  <c r="F54" i="2"/>
  <c r="F53" i="2"/>
  <c r="F52" i="2"/>
  <c r="F51" i="2"/>
  <c r="E50" i="2"/>
  <c r="D50" i="2"/>
  <c r="F49" i="2"/>
  <c r="F48" i="2"/>
  <c r="F47" i="2"/>
  <c r="E46" i="2"/>
  <c r="D46" i="2"/>
  <c r="F46" i="2" s="1"/>
  <c r="F45" i="2"/>
  <c r="F44" i="2"/>
  <c r="F43" i="2"/>
  <c r="F42" i="2"/>
  <c r="F41" i="2"/>
  <c r="E40" i="2"/>
  <c r="D40" i="2"/>
  <c r="F40" i="2" s="1"/>
  <c r="F39" i="2"/>
  <c r="F38" i="2"/>
  <c r="F37" i="2"/>
  <c r="F36" i="2"/>
  <c r="F35" i="2"/>
  <c r="E34" i="2"/>
  <c r="D34" i="2"/>
  <c r="F34" i="2" s="1"/>
  <c r="F33" i="2"/>
  <c r="F32" i="2"/>
  <c r="F31" i="2"/>
  <c r="F30" i="2"/>
  <c r="F29" i="2"/>
  <c r="F28" i="2"/>
  <c r="F27" i="2"/>
  <c r="F26" i="2"/>
  <c r="F25" i="2"/>
  <c r="E24" i="2"/>
  <c r="D24" i="2"/>
  <c r="F24" i="2" s="1"/>
  <c r="F23" i="2"/>
  <c r="F22" i="2"/>
  <c r="F21" i="2"/>
  <c r="F20" i="2"/>
  <c r="F19" i="2"/>
  <c r="E18" i="2"/>
  <c r="E17" i="2" s="1"/>
  <c r="D18" i="2"/>
  <c r="F18" i="2" s="1"/>
  <c r="F16" i="2"/>
  <c r="F15" i="2"/>
  <c r="F14" i="2"/>
  <c r="E13" i="2"/>
  <c r="D13" i="2"/>
  <c r="F13" i="2" s="1"/>
  <c r="F998" i="1"/>
  <c r="F997" i="1"/>
  <c r="F996" i="1"/>
  <c r="F995" i="1"/>
  <c r="F994" i="1"/>
  <c r="F993" i="1"/>
  <c r="F992" i="1"/>
  <c r="F991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D657" i="1"/>
  <c r="F657" i="1" s="1"/>
  <c r="F656" i="1"/>
  <c r="F655" i="1"/>
  <c r="F654" i="1"/>
  <c r="F652" i="1"/>
  <c r="F643" i="1"/>
  <c r="F642" i="1"/>
  <c r="F639" i="1"/>
  <c r="F638" i="1"/>
  <c r="E637" i="1"/>
  <c r="D637" i="1"/>
  <c r="F637" i="1" s="1"/>
  <c r="F636" i="1"/>
  <c r="F635" i="1"/>
  <c r="E634" i="1"/>
  <c r="D634" i="1"/>
  <c r="F634" i="1" s="1"/>
  <c r="F633" i="1"/>
  <c r="F632" i="1"/>
  <c r="E631" i="1"/>
  <c r="D631" i="1"/>
  <c r="F631" i="1" s="1"/>
  <c r="F629" i="1"/>
  <c r="F628" i="1"/>
  <c r="F627" i="1"/>
  <c r="F626" i="1"/>
  <c r="F625" i="1"/>
  <c r="F624" i="1"/>
  <c r="F623" i="1"/>
  <c r="E622" i="1"/>
  <c r="D622" i="1"/>
  <c r="F622" i="1" s="1"/>
  <c r="F621" i="1"/>
  <c r="F620" i="1"/>
  <c r="F619" i="1"/>
  <c r="F618" i="1"/>
  <c r="E617" i="1"/>
  <c r="D617" i="1"/>
  <c r="F617" i="1" s="1"/>
  <c r="F616" i="1"/>
  <c r="F615" i="1"/>
  <c r="F614" i="1"/>
  <c r="F613" i="1"/>
  <c r="F612" i="1"/>
  <c r="F611" i="1"/>
  <c r="E610" i="1"/>
  <c r="D610" i="1"/>
  <c r="F610" i="1" s="1"/>
  <c r="F609" i="1"/>
  <c r="E608" i="1"/>
  <c r="D608" i="1"/>
  <c r="F608" i="1" s="1"/>
  <c r="F607" i="1"/>
  <c r="F606" i="1"/>
  <c r="F605" i="1"/>
  <c r="E604" i="1"/>
  <c r="D604" i="1"/>
  <c r="F604" i="1" s="1"/>
  <c r="F603" i="1"/>
  <c r="F602" i="1"/>
  <c r="F601" i="1"/>
  <c r="F600" i="1"/>
  <c r="E599" i="1"/>
  <c r="D599" i="1"/>
  <c r="F599" i="1" s="1"/>
  <c r="F597" i="1"/>
  <c r="F596" i="1"/>
  <c r="E595" i="1"/>
  <c r="D595" i="1"/>
  <c r="F595" i="1" s="1"/>
  <c r="F594" i="1"/>
  <c r="F593" i="1"/>
  <c r="F592" i="1"/>
  <c r="E592" i="1"/>
  <c r="D592" i="1"/>
  <c r="F591" i="1"/>
  <c r="F590" i="1"/>
  <c r="E590" i="1"/>
  <c r="D590" i="1"/>
  <c r="F589" i="1"/>
  <c r="F588" i="1"/>
  <c r="F587" i="1"/>
  <c r="E586" i="1"/>
  <c r="D586" i="1"/>
  <c r="F586" i="1" s="1"/>
  <c r="F584" i="1"/>
  <c r="F583" i="1"/>
  <c r="E582" i="1"/>
  <c r="D582" i="1"/>
  <c r="F582" i="1" s="1"/>
  <c r="F581" i="1"/>
  <c r="F580" i="1"/>
  <c r="E579" i="1"/>
  <c r="D579" i="1"/>
  <c r="F579" i="1" s="1"/>
  <c r="F578" i="1"/>
  <c r="F577" i="1"/>
  <c r="E576" i="1"/>
  <c r="D576" i="1"/>
  <c r="F576" i="1" s="1"/>
  <c r="F575" i="1"/>
  <c r="F574" i="1"/>
  <c r="E573" i="1"/>
  <c r="D573" i="1"/>
  <c r="F573" i="1" s="1"/>
  <c r="F571" i="1"/>
  <c r="F570" i="1"/>
  <c r="F569" i="1"/>
  <c r="E568" i="1"/>
  <c r="D568" i="1"/>
  <c r="F568" i="1" s="1"/>
  <c r="F567" i="1"/>
  <c r="F566" i="1"/>
  <c r="F565" i="1"/>
  <c r="F564" i="1"/>
  <c r="F563" i="1"/>
  <c r="F562" i="1"/>
  <c r="F561" i="1"/>
  <c r="E560" i="1"/>
  <c r="D560" i="1"/>
  <c r="F560" i="1" s="1"/>
  <c r="F559" i="1"/>
  <c r="F558" i="1"/>
  <c r="F557" i="1"/>
  <c r="F556" i="1"/>
  <c r="F555" i="1"/>
  <c r="E555" i="1"/>
  <c r="D555" i="1"/>
  <c r="F554" i="1"/>
  <c r="F553" i="1"/>
  <c r="F552" i="1"/>
  <c r="F551" i="1"/>
  <c r="F550" i="1"/>
  <c r="F549" i="1"/>
  <c r="E548" i="1"/>
  <c r="D548" i="1"/>
  <c r="F548" i="1" s="1"/>
  <c r="F547" i="1"/>
  <c r="F546" i="1"/>
  <c r="F545" i="1"/>
  <c r="F544" i="1"/>
  <c r="E543" i="1"/>
  <c r="D543" i="1"/>
  <c r="F543" i="1" s="1"/>
  <c r="F542" i="1"/>
  <c r="F541" i="1"/>
  <c r="E540" i="1"/>
  <c r="D540" i="1"/>
  <c r="F540" i="1" s="1"/>
  <c r="F539" i="1"/>
  <c r="F538" i="1"/>
  <c r="F537" i="1"/>
  <c r="F536" i="1"/>
  <c r="F535" i="1"/>
  <c r="E535" i="1"/>
  <c r="D535" i="1"/>
  <c r="D534" i="1" s="1"/>
  <c r="F534" i="1" s="1"/>
  <c r="F532" i="1"/>
  <c r="F531" i="1"/>
  <c r="E530" i="1"/>
  <c r="D530" i="1"/>
  <c r="F530" i="1" s="1"/>
  <c r="F529" i="1"/>
  <c r="F528" i="1"/>
  <c r="E527" i="1"/>
  <c r="D527" i="1"/>
  <c r="F527" i="1" s="1"/>
  <c r="F526" i="1"/>
  <c r="F525" i="1"/>
  <c r="E524" i="1"/>
  <c r="D524" i="1"/>
  <c r="F524" i="1" s="1"/>
  <c r="F523" i="1"/>
  <c r="F522" i="1"/>
  <c r="E521" i="1"/>
  <c r="D521" i="1"/>
  <c r="F521" i="1" s="1"/>
  <c r="F519" i="1"/>
  <c r="F518" i="1"/>
  <c r="F517" i="1"/>
  <c r="F516" i="1"/>
  <c r="F515" i="1"/>
  <c r="F514" i="1"/>
  <c r="F513" i="1"/>
  <c r="E512" i="1"/>
  <c r="D512" i="1"/>
  <c r="F512" i="1" s="1"/>
  <c r="F511" i="1"/>
  <c r="F510" i="1"/>
  <c r="F509" i="1"/>
  <c r="F508" i="1"/>
  <c r="E507" i="1"/>
  <c r="D507" i="1"/>
  <c r="F507" i="1" s="1"/>
  <c r="F506" i="1"/>
  <c r="F505" i="1"/>
  <c r="F504" i="1"/>
  <c r="F503" i="1"/>
  <c r="F502" i="1"/>
  <c r="F501" i="1"/>
  <c r="E500" i="1"/>
  <c r="D500" i="1"/>
  <c r="F500" i="1" s="1"/>
  <c r="F499" i="1"/>
  <c r="F498" i="1"/>
  <c r="F497" i="1"/>
  <c r="F496" i="1"/>
  <c r="E495" i="1"/>
  <c r="D495" i="1"/>
  <c r="F495" i="1" s="1"/>
  <c r="F494" i="1"/>
  <c r="F493" i="1"/>
  <c r="F492" i="1"/>
  <c r="F491" i="1"/>
  <c r="F490" i="1"/>
  <c r="E490" i="1"/>
  <c r="D490" i="1"/>
  <c r="F488" i="1"/>
  <c r="F487" i="1"/>
  <c r="E486" i="1"/>
  <c r="D486" i="1"/>
  <c r="F486" i="1" s="1"/>
  <c r="F485" i="1"/>
  <c r="F484" i="1"/>
  <c r="E483" i="1"/>
  <c r="D483" i="1"/>
  <c r="F483" i="1" s="1"/>
  <c r="F482" i="1"/>
  <c r="F481" i="1"/>
  <c r="F480" i="1"/>
  <c r="F479" i="1"/>
  <c r="E478" i="1"/>
  <c r="E477" i="1" s="1"/>
  <c r="D478" i="1"/>
  <c r="F478" i="1" s="1"/>
  <c r="F476" i="1"/>
  <c r="F475" i="1"/>
  <c r="E474" i="1"/>
  <c r="D474" i="1"/>
  <c r="F474" i="1" s="1"/>
  <c r="F473" i="1"/>
  <c r="F472" i="1"/>
  <c r="E471" i="1"/>
  <c r="D471" i="1"/>
  <c r="F471" i="1" s="1"/>
  <c r="F470" i="1"/>
  <c r="F469" i="1"/>
  <c r="E468" i="1"/>
  <c r="D468" i="1"/>
  <c r="F468" i="1" s="1"/>
  <c r="F467" i="1"/>
  <c r="F466" i="1"/>
  <c r="E465" i="1"/>
  <c r="D465" i="1"/>
  <c r="D464" i="1" s="1"/>
  <c r="F464" i="1" s="1"/>
  <c r="F463" i="1"/>
  <c r="F462" i="1"/>
  <c r="F461" i="1"/>
  <c r="E460" i="1"/>
  <c r="D460" i="1"/>
  <c r="F460" i="1" s="1"/>
  <c r="F459" i="1"/>
  <c r="F458" i="1"/>
  <c r="F457" i="1"/>
  <c r="F456" i="1"/>
  <c r="F455" i="1"/>
  <c r="F454" i="1"/>
  <c r="F453" i="1"/>
  <c r="E452" i="1"/>
  <c r="D452" i="1"/>
  <c r="F452" i="1" s="1"/>
  <c r="F451" i="1"/>
  <c r="F450" i="1"/>
  <c r="F449" i="1"/>
  <c r="F448" i="1"/>
  <c r="E447" i="1"/>
  <c r="D447" i="1"/>
  <c r="F447" i="1" s="1"/>
  <c r="F446" i="1"/>
  <c r="F445" i="1"/>
  <c r="F444" i="1"/>
  <c r="F443" i="1"/>
  <c r="F442" i="1"/>
  <c r="F441" i="1"/>
  <c r="E440" i="1"/>
  <c r="D440" i="1"/>
  <c r="F440" i="1" s="1"/>
  <c r="F439" i="1"/>
  <c r="F438" i="1"/>
  <c r="F437" i="1"/>
  <c r="F436" i="1"/>
  <c r="E435" i="1"/>
  <c r="D435" i="1"/>
  <c r="F435" i="1" s="1"/>
  <c r="F434" i="1"/>
  <c r="F433" i="1"/>
  <c r="E432" i="1"/>
  <c r="D432" i="1"/>
  <c r="F432" i="1" s="1"/>
  <c r="F431" i="1"/>
  <c r="F430" i="1"/>
  <c r="F429" i="1"/>
  <c r="F428" i="1"/>
  <c r="E427" i="1"/>
  <c r="D427" i="1"/>
  <c r="F427" i="1" s="1"/>
  <c r="E423" i="1"/>
  <c r="D423" i="1"/>
  <c r="F423" i="1" s="1"/>
  <c r="E422" i="1"/>
  <c r="E649" i="1" s="1"/>
  <c r="D422" i="1"/>
  <c r="D649" i="1" s="1"/>
  <c r="F649" i="1" s="1"/>
  <c r="F421" i="1"/>
  <c r="E421" i="1"/>
  <c r="D421" i="1"/>
  <c r="F416" i="1"/>
  <c r="F415" i="1"/>
  <c r="F414" i="1"/>
  <c r="F411" i="1"/>
  <c r="F410" i="1"/>
  <c r="F409" i="1"/>
  <c r="F408" i="1"/>
  <c r="E407" i="1"/>
  <c r="D407" i="1"/>
  <c r="F407" i="1" s="1"/>
  <c r="F406" i="1"/>
  <c r="E405" i="1"/>
  <c r="D405" i="1"/>
  <c r="F405" i="1" s="1"/>
  <c r="F404" i="1"/>
  <c r="F403" i="1"/>
  <c r="E402" i="1"/>
  <c r="E401" i="1" s="1"/>
  <c r="D402" i="1"/>
  <c r="F402" i="1" s="1"/>
  <c r="F400" i="1"/>
  <c r="F399" i="1"/>
  <c r="F398" i="1"/>
  <c r="F397" i="1"/>
  <c r="F396" i="1"/>
  <c r="E396" i="1"/>
  <c r="D396" i="1"/>
  <c r="F395" i="1"/>
  <c r="F394" i="1"/>
  <c r="F393" i="1"/>
  <c r="E393" i="1"/>
  <c r="D393" i="1"/>
  <c r="F392" i="1"/>
  <c r="F391" i="1"/>
  <c r="F390" i="1"/>
  <c r="F389" i="1"/>
  <c r="F388" i="1"/>
  <c r="E388" i="1"/>
  <c r="D388" i="1"/>
  <c r="F387" i="1"/>
  <c r="F386" i="1"/>
  <c r="F385" i="1"/>
  <c r="F384" i="1"/>
  <c r="E383" i="1"/>
  <c r="D383" i="1"/>
  <c r="F383" i="1" s="1"/>
  <c r="F382" i="1"/>
  <c r="F381" i="1"/>
  <c r="F380" i="1"/>
  <c r="F379" i="1"/>
  <c r="F378" i="1"/>
  <c r="F377" i="1"/>
  <c r="F376" i="1"/>
  <c r="F375" i="1"/>
  <c r="E374" i="1"/>
  <c r="D374" i="1"/>
  <c r="F374" i="1" s="1"/>
  <c r="F373" i="1"/>
  <c r="F372" i="1"/>
  <c r="F371" i="1"/>
  <c r="F370" i="1"/>
  <c r="E369" i="1"/>
  <c r="D369" i="1"/>
  <c r="F369" i="1" s="1"/>
  <c r="F367" i="1"/>
  <c r="F366" i="1"/>
  <c r="F365" i="1"/>
  <c r="F364" i="1"/>
  <c r="F363" i="1"/>
  <c r="F362" i="1"/>
  <c r="F361" i="1"/>
  <c r="E361" i="1"/>
  <c r="D361" i="1"/>
  <c r="F360" i="1"/>
  <c r="F359" i="1"/>
  <c r="F358" i="1"/>
  <c r="E357" i="1"/>
  <c r="E356" i="1" s="1"/>
  <c r="D357" i="1"/>
  <c r="F354" i="1"/>
  <c r="E353" i="1"/>
  <c r="D353" i="1"/>
  <c r="F353" i="1" s="1"/>
  <c r="F352" i="1"/>
  <c r="F351" i="1"/>
  <c r="E350" i="1"/>
  <c r="E349" i="1" s="1"/>
  <c r="D350" i="1"/>
  <c r="F350" i="1" s="1"/>
  <c r="F348" i="1"/>
  <c r="F347" i="1"/>
  <c r="F346" i="1"/>
  <c r="F345" i="1"/>
  <c r="E344" i="1"/>
  <c r="D344" i="1"/>
  <c r="F344" i="1" s="1"/>
  <c r="F343" i="1"/>
  <c r="F342" i="1"/>
  <c r="F341" i="1"/>
  <c r="E341" i="1"/>
  <c r="D341" i="1"/>
  <c r="F340" i="1"/>
  <c r="F339" i="1"/>
  <c r="F338" i="1"/>
  <c r="F337" i="1"/>
  <c r="E336" i="1"/>
  <c r="D336" i="1"/>
  <c r="F336" i="1" s="1"/>
  <c r="F335" i="1"/>
  <c r="F334" i="1"/>
  <c r="F333" i="1"/>
  <c r="F332" i="1"/>
  <c r="E331" i="1"/>
  <c r="D331" i="1"/>
  <c r="F331" i="1" s="1"/>
  <c r="F330" i="1"/>
  <c r="F329" i="1"/>
  <c r="F328" i="1"/>
  <c r="F327" i="1"/>
  <c r="F326" i="1"/>
  <c r="F325" i="1"/>
  <c r="F324" i="1"/>
  <c r="F323" i="1"/>
  <c r="E322" i="1"/>
  <c r="D322" i="1"/>
  <c r="F322" i="1" s="1"/>
  <c r="F321" i="1"/>
  <c r="F320" i="1"/>
  <c r="F319" i="1"/>
  <c r="F318" i="1"/>
  <c r="E317" i="1"/>
  <c r="D317" i="1"/>
  <c r="F315" i="1"/>
  <c r="F314" i="1"/>
  <c r="F313" i="1"/>
  <c r="F312" i="1"/>
  <c r="F311" i="1"/>
  <c r="F310" i="1"/>
  <c r="E309" i="1"/>
  <c r="D309" i="1"/>
  <c r="F309" i="1" s="1"/>
  <c r="F308" i="1"/>
  <c r="F307" i="1"/>
  <c r="F306" i="1"/>
  <c r="E305" i="1"/>
  <c r="D305" i="1"/>
  <c r="F301" i="1"/>
  <c r="F300" i="1"/>
  <c r="F299" i="1"/>
  <c r="F298" i="1"/>
  <c r="F297" i="1"/>
  <c r="E293" i="1"/>
  <c r="D293" i="1"/>
  <c r="F293" i="1" s="1"/>
  <c r="E292" i="1"/>
  <c r="D292" i="1"/>
  <c r="F292" i="1" s="1"/>
  <c r="F291" i="1"/>
  <c r="F290" i="1"/>
  <c r="F287" i="1"/>
  <c r="F286" i="1"/>
  <c r="F285" i="1"/>
  <c r="E284" i="1"/>
  <c r="D284" i="1"/>
  <c r="F284" i="1" s="1"/>
  <c r="F283" i="1"/>
  <c r="F282" i="1"/>
  <c r="F281" i="1"/>
  <c r="F280" i="1"/>
  <c r="F279" i="1"/>
  <c r="E278" i="1"/>
  <c r="D278" i="1"/>
  <c r="F278" i="1" s="1"/>
  <c r="F275" i="1"/>
  <c r="F274" i="1"/>
  <c r="E273" i="1"/>
  <c r="D273" i="1"/>
  <c r="F273" i="1" s="1"/>
  <c r="F271" i="1"/>
  <c r="F270" i="1"/>
  <c r="E269" i="1"/>
  <c r="D269" i="1"/>
  <c r="F266" i="1"/>
  <c r="F265" i="1"/>
  <c r="E264" i="1"/>
  <c r="D264" i="1"/>
  <c r="F262" i="1"/>
  <c r="F261" i="1"/>
  <c r="F260" i="1"/>
  <c r="F259" i="1"/>
  <c r="E258" i="1"/>
  <c r="D258" i="1"/>
  <c r="F258" i="1" s="1"/>
  <c r="E252" i="1"/>
  <c r="D252" i="1"/>
  <c r="F251" i="1"/>
  <c r="F250" i="1"/>
  <c r="E249" i="1"/>
  <c r="D249" i="1"/>
  <c r="F249" i="1" s="1"/>
  <c r="F246" i="1"/>
  <c r="F245" i="1"/>
  <c r="E245" i="1"/>
  <c r="D245" i="1"/>
  <c r="F243" i="1"/>
  <c r="F242" i="1"/>
  <c r="E241" i="1"/>
  <c r="D241" i="1"/>
  <c r="F241" i="1" s="1"/>
  <c r="F238" i="1"/>
  <c r="F237" i="1"/>
  <c r="E236" i="1"/>
  <c r="D236" i="1"/>
  <c r="F236" i="1" s="1"/>
  <c r="F235" i="1"/>
  <c r="F234" i="1"/>
  <c r="E233" i="1"/>
  <c r="D233" i="1"/>
  <c r="F233" i="1" s="1"/>
  <c r="F232" i="1"/>
  <c r="F231" i="1"/>
  <c r="E230" i="1"/>
  <c r="D230" i="1"/>
  <c r="F230" i="1" s="1"/>
  <c r="F227" i="1"/>
  <c r="F226" i="1"/>
  <c r="F225" i="1"/>
  <c r="E224" i="1"/>
  <c r="D224" i="1"/>
  <c r="F224" i="1" s="1"/>
  <c r="F223" i="1"/>
  <c r="F222" i="1"/>
  <c r="E221" i="1"/>
  <c r="D221" i="1"/>
  <c r="F221" i="1" s="1"/>
  <c r="F219" i="1"/>
  <c r="F218" i="1"/>
  <c r="F217" i="1"/>
  <c r="F216" i="1"/>
  <c r="E215" i="1"/>
  <c r="D215" i="1"/>
  <c r="F215" i="1" s="1"/>
  <c r="F214" i="1"/>
  <c r="F213" i="1"/>
  <c r="F212" i="1"/>
  <c r="F211" i="1"/>
  <c r="F210" i="1"/>
  <c r="F209" i="1"/>
  <c r="F208" i="1"/>
  <c r="E207" i="1"/>
  <c r="D207" i="1"/>
  <c r="F207" i="1" s="1"/>
  <c r="F206" i="1"/>
  <c r="F205" i="1"/>
  <c r="F204" i="1"/>
  <c r="F203" i="1"/>
  <c r="E202" i="1"/>
  <c r="D202" i="1"/>
  <c r="F200" i="1"/>
  <c r="F199" i="1"/>
  <c r="F198" i="1"/>
  <c r="F197" i="1"/>
  <c r="F196" i="1"/>
  <c r="F195" i="1"/>
  <c r="F194" i="1"/>
  <c r="E193" i="1"/>
  <c r="D193" i="1"/>
  <c r="F193" i="1" s="1"/>
  <c r="F192" i="1"/>
  <c r="F191" i="1"/>
  <c r="F190" i="1"/>
  <c r="F189" i="1"/>
  <c r="F188" i="1"/>
  <c r="F187" i="1"/>
  <c r="F186" i="1"/>
  <c r="F185" i="1"/>
  <c r="F184" i="1"/>
  <c r="F183" i="1"/>
  <c r="E182" i="1"/>
  <c r="D182" i="1"/>
  <c r="F182" i="1" s="1"/>
  <c r="F181" i="1"/>
  <c r="F180" i="1"/>
  <c r="F179" i="1"/>
  <c r="F178" i="1"/>
  <c r="F177" i="1"/>
  <c r="F176" i="1"/>
  <c r="F175" i="1"/>
  <c r="F174" i="1"/>
  <c r="E174" i="1"/>
  <c r="D174" i="1"/>
  <c r="F173" i="1"/>
  <c r="F172" i="1"/>
  <c r="F171" i="1"/>
  <c r="F170" i="1"/>
  <c r="E169" i="1"/>
  <c r="D169" i="1"/>
  <c r="F169" i="1" s="1"/>
  <c r="F167" i="1"/>
  <c r="F166" i="1"/>
  <c r="F165" i="1"/>
  <c r="E164" i="1"/>
  <c r="D164" i="1"/>
  <c r="F164" i="1" s="1"/>
  <c r="F163" i="1"/>
  <c r="F162" i="1"/>
  <c r="F161" i="1"/>
  <c r="F160" i="1"/>
  <c r="F159" i="1"/>
  <c r="E158" i="1"/>
  <c r="E157" i="1" s="1"/>
  <c r="D158" i="1"/>
  <c r="F155" i="1"/>
  <c r="F154" i="1"/>
  <c r="F153" i="1"/>
  <c r="F152" i="1"/>
  <c r="F151" i="1"/>
  <c r="F150" i="1"/>
  <c r="F149" i="1"/>
  <c r="F148" i="1"/>
  <c r="F147" i="1"/>
  <c r="F146" i="1"/>
  <c r="E145" i="1"/>
  <c r="E144" i="1" s="1"/>
  <c r="D145" i="1"/>
  <c r="F145" i="1" s="1"/>
  <c r="D144" i="1"/>
  <c r="F144" i="1" s="1"/>
  <c r="F143" i="1"/>
  <c r="F142" i="1"/>
  <c r="F141" i="1"/>
  <c r="F140" i="1"/>
  <c r="E139" i="1"/>
  <c r="E138" i="1" s="1"/>
  <c r="D139" i="1"/>
  <c r="F139" i="1" s="1"/>
  <c r="F135" i="1"/>
  <c r="F134" i="1"/>
  <c r="E133" i="1"/>
  <c r="D133" i="1"/>
  <c r="F133" i="1" s="1"/>
  <c r="F132" i="1"/>
  <c r="F131" i="1"/>
  <c r="E130" i="1"/>
  <c r="D130" i="1"/>
  <c r="F128" i="1"/>
  <c r="F127" i="1"/>
  <c r="F126" i="1"/>
  <c r="E125" i="1"/>
  <c r="D125" i="1"/>
  <c r="F125" i="1" s="1"/>
  <c r="F124" i="1"/>
  <c r="F123" i="1"/>
  <c r="F122" i="1"/>
  <c r="F121" i="1"/>
  <c r="F120" i="1"/>
  <c r="F119" i="1"/>
  <c r="F118" i="1"/>
  <c r="E117" i="1"/>
  <c r="D117" i="1"/>
  <c r="F117" i="1" s="1"/>
  <c r="F116" i="1"/>
  <c r="F115" i="1"/>
  <c r="F114" i="1"/>
  <c r="F113" i="1"/>
  <c r="E112" i="1"/>
  <c r="D112" i="1"/>
  <c r="F110" i="1"/>
  <c r="F109" i="1"/>
  <c r="F108" i="1"/>
  <c r="F107" i="1"/>
  <c r="F106" i="1"/>
  <c r="F105" i="1"/>
  <c r="F104" i="1"/>
  <c r="E103" i="1"/>
  <c r="D103" i="1"/>
  <c r="F103" i="1" s="1"/>
  <c r="F102" i="1"/>
  <c r="F101" i="1"/>
  <c r="F100" i="1"/>
  <c r="F99" i="1"/>
  <c r="F98" i="1"/>
  <c r="F97" i="1"/>
  <c r="E96" i="1"/>
  <c r="D96" i="1"/>
  <c r="F96" i="1" s="1"/>
  <c r="F95" i="1"/>
  <c r="F94" i="1"/>
  <c r="F93" i="1"/>
  <c r="F92" i="1"/>
  <c r="F91" i="1"/>
  <c r="F90" i="1"/>
  <c r="F89" i="1"/>
  <c r="E88" i="1"/>
  <c r="D88" i="1"/>
  <c r="F86" i="1"/>
  <c r="F85" i="1"/>
  <c r="F84" i="1"/>
  <c r="F83" i="1"/>
  <c r="E82" i="1"/>
  <c r="D82" i="1"/>
  <c r="F82" i="1" s="1"/>
  <c r="F81" i="1"/>
  <c r="F80" i="1"/>
  <c r="E79" i="1"/>
  <c r="D79" i="1"/>
  <c r="F79" i="1" s="1"/>
  <c r="F78" i="1"/>
  <c r="F77" i="1"/>
  <c r="E76" i="1"/>
  <c r="D76" i="1"/>
  <c r="F76" i="1" s="1"/>
  <c r="F75" i="1"/>
  <c r="F74" i="1"/>
  <c r="E73" i="1"/>
  <c r="D73" i="1"/>
  <c r="F73" i="1" s="1"/>
  <c r="F72" i="1"/>
  <c r="F71" i="1"/>
  <c r="E70" i="1"/>
  <c r="D70" i="1"/>
  <c r="F70" i="1" s="1"/>
  <c r="F69" i="1"/>
  <c r="F68" i="1"/>
  <c r="E67" i="1"/>
  <c r="D67" i="1"/>
  <c r="F67" i="1" s="1"/>
  <c r="F66" i="1"/>
  <c r="F65" i="1"/>
  <c r="E64" i="1"/>
  <c r="D64" i="1"/>
  <c r="F64" i="1" s="1"/>
  <c r="F63" i="1"/>
  <c r="F62" i="1"/>
  <c r="F61" i="1"/>
  <c r="F60" i="1"/>
  <c r="E59" i="1"/>
  <c r="D59" i="1"/>
  <c r="F59" i="1" s="1"/>
  <c r="F58" i="1"/>
  <c r="F57" i="1"/>
  <c r="E56" i="1"/>
  <c r="D56" i="1"/>
  <c r="F56" i="1" s="1"/>
  <c r="F54" i="1"/>
  <c r="F53" i="1"/>
  <c r="F52" i="1"/>
  <c r="F51" i="1"/>
  <c r="E50" i="1"/>
  <c r="D50" i="1"/>
  <c r="E49" i="1"/>
  <c r="F48" i="1"/>
  <c r="F47" i="1"/>
  <c r="F46" i="1"/>
  <c r="E45" i="1"/>
  <c r="D45" i="1"/>
  <c r="F45" i="1" s="1"/>
  <c r="F44" i="1"/>
  <c r="F43" i="1"/>
  <c r="F42" i="1"/>
  <c r="E42" i="1"/>
  <c r="D42" i="1"/>
  <c r="F41" i="1"/>
  <c r="F40" i="1"/>
  <c r="F39" i="1"/>
  <c r="F38" i="1"/>
  <c r="F37" i="1"/>
  <c r="F36" i="1"/>
  <c r="F35" i="1"/>
  <c r="E34" i="1"/>
  <c r="D34" i="1"/>
  <c r="F34" i="1" s="1"/>
  <c r="F33" i="1"/>
  <c r="F32" i="1"/>
  <c r="F31" i="1"/>
  <c r="F30" i="1"/>
  <c r="F29" i="1"/>
  <c r="E28" i="1"/>
  <c r="D28" i="1"/>
  <c r="F28" i="1" s="1"/>
  <c r="F27" i="1"/>
  <c r="F26" i="1"/>
  <c r="F25" i="1"/>
  <c r="F24" i="1"/>
  <c r="F23" i="1"/>
  <c r="E22" i="1"/>
  <c r="D22" i="1"/>
  <c r="F21" i="1"/>
  <c r="F20" i="1"/>
  <c r="F19" i="1"/>
  <c r="F18" i="1"/>
  <c r="F17" i="1"/>
  <c r="F16" i="1"/>
  <c r="F15" i="1"/>
  <c r="F14" i="1"/>
  <c r="E13" i="1"/>
  <c r="D13" i="1"/>
  <c r="F13" i="1" s="1"/>
  <c r="E11" i="3" l="1"/>
  <c r="E168" i="1"/>
  <c r="E120" i="3"/>
  <c r="D87" i="1"/>
  <c r="F87" i="1" s="1"/>
  <c r="D220" i="1"/>
  <c r="F220" i="1" s="1"/>
  <c r="E368" i="1"/>
  <c r="E464" i="1"/>
  <c r="E12" i="2"/>
  <c r="D139" i="2"/>
  <c r="F139" i="2" s="1"/>
  <c r="D194" i="2"/>
  <c r="F194" i="2" s="1"/>
  <c r="D44" i="4"/>
  <c r="E87" i="1"/>
  <c r="D157" i="1"/>
  <c r="F157" i="1" s="1"/>
  <c r="E268" i="1"/>
  <c r="F465" i="1"/>
  <c r="F243" i="2"/>
  <c r="F263" i="2"/>
  <c r="D111" i="1"/>
  <c r="F111" i="1" s="1"/>
  <c r="E220" i="1"/>
  <c r="E304" i="1"/>
  <c r="D648" i="1"/>
  <c r="F648" i="1" s="1"/>
  <c r="E572" i="1"/>
  <c r="E630" i="1"/>
  <c r="D28" i="4"/>
  <c r="E111" i="1"/>
  <c r="E489" i="1"/>
  <c r="E520" i="1"/>
  <c r="E92" i="2"/>
  <c r="E28" i="4"/>
  <c r="D30" i="5"/>
  <c r="D12" i="5"/>
  <c r="D48" i="5" s="1"/>
  <c r="D11" i="4"/>
  <c r="E11" i="4"/>
  <c r="E41" i="3"/>
  <c r="E147" i="3" s="1"/>
  <c r="D95" i="3"/>
  <c r="F95" i="3" s="1"/>
  <c r="D11" i="3"/>
  <c r="F11" i="3" s="1"/>
  <c r="D41" i="3"/>
  <c r="F41" i="3" s="1"/>
  <c r="F16" i="3"/>
  <c r="F100" i="3"/>
  <c r="D120" i="3"/>
  <c r="F120" i="3" s="1"/>
  <c r="F136" i="3"/>
  <c r="D17" i="2"/>
  <c r="F17" i="2" s="1"/>
  <c r="F140" i="2"/>
  <c r="E194" i="2"/>
  <c r="E180" i="2" s="1"/>
  <c r="E242" i="2"/>
  <c r="E241" i="2" s="1"/>
  <c r="E73" i="2"/>
  <c r="E11" i="2" s="1"/>
  <c r="F181" i="2"/>
  <c r="D123" i="2"/>
  <c r="F123" i="2" s="1"/>
  <c r="D249" i="2"/>
  <c r="F249" i="2" s="1"/>
  <c r="D12" i="2"/>
  <c r="F50" i="2"/>
  <c r="D74" i="2"/>
  <c r="F184" i="2"/>
  <c r="D210" i="2"/>
  <c r="F210" i="2" s="1"/>
  <c r="D201" i="1"/>
  <c r="F201" i="1" s="1"/>
  <c r="D316" i="1"/>
  <c r="F316" i="1" s="1"/>
  <c r="E316" i="1"/>
  <c r="E55" i="1"/>
  <c r="D168" i="1"/>
  <c r="F168" i="1" s="1"/>
  <c r="E201" i="1"/>
  <c r="E257" i="1"/>
  <c r="E585" i="1"/>
  <c r="D598" i="1"/>
  <c r="F598" i="1" s="1"/>
  <c r="D630" i="1"/>
  <c r="F630" i="1" s="1"/>
  <c r="E229" i="1"/>
  <c r="F88" i="1"/>
  <c r="F112" i="1"/>
  <c r="D138" i="1"/>
  <c r="F138" i="1" s="1"/>
  <c r="F158" i="1"/>
  <c r="E129" i="1"/>
  <c r="F202" i="1"/>
  <c r="F317" i="1"/>
  <c r="D349" i="1"/>
  <c r="F349" i="1" s="1"/>
  <c r="D401" i="1"/>
  <c r="F401" i="1" s="1"/>
  <c r="E426" i="1"/>
  <c r="D477" i="1"/>
  <c r="F477" i="1" s="1"/>
  <c r="D489" i="1"/>
  <c r="F489" i="1" s="1"/>
  <c r="E534" i="1"/>
  <c r="E598" i="1"/>
  <c r="D55" i="1"/>
  <c r="F55" i="1" s="1"/>
  <c r="F269" i="1"/>
  <c r="D268" i="1"/>
  <c r="F268" i="1" s="1"/>
  <c r="F357" i="1"/>
  <c r="D356" i="1"/>
  <c r="F50" i="1"/>
  <c r="D49" i="1"/>
  <c r="F49" i="1" s="1"/>
  <c r="F130" i="1"/>
  <c r="D129" i="1"/>
  <c r="F129" i="1" s="1"/>
  <c r="D229" i="1"/>
  <c r="E425" i="1"/>
  <c r="E12" i="1"/>
  <c r="F22" i="1"/>
  <c r="D12" i="1"/>
  <c r="F264" i="1"/>
  <c r="D257" i="1"/>
  <c r="F257" i="1" s="1"/>
  <c r="F305" i="1"/>
  <c r="D304" i="1"/>
  <c r="E355" i="1"/>
  <c r="D368" i="1"/>
  <c r="F368" i="1" s="1"/>
  <c r="E533" i="1"/>
  <c r="E641" i="1" s="1"/>
  <c r="D585" i="1"/>
  <c r="F585" i="1" s="1"/>
  <c r="D426" i="1"/>
  <c r="D520" i="1"/>
  <c r="F520" i="1" s="1"/>
  <c r="D572" i="1"/>
  <c r="F572" i="1" s="1"/>
  <c r="F422" i="1"/>
  <c r="E179" i="2" l="1"/>
  <c r="E156" i="1"/>
  <c r="E294" i="1" s="1"/>
  <c r="E418" i="1" s="1"/>
  <c r="E303" i="1"/>
  <c r="E412" i="1" s="1"/>
  <c r="D147" i="3"/>
  <c r="F147" i="3" s="1"/>
  <c r="D241" i="2"/>
  <c r="F241" i="2" s="1"/>
  <c r="F12" i="2"/>
  <c r="D180" i="2"/>
  <c r="D73" i="2"/>
  <c r="F73" i="2" s="1"/>
  <c r="F74" i="2"/>
  <c r="E11" i="1"/>
  <c r="D11" i="1"/>
  <c r="F12" i="1"/>
  <c r="F229" i="1"/>
  <c r="D156" i="1"/>
  <c r="D533" i="1"/>
  <c r="D425" i="1"/>
  <c r="F426" i="1"/>
  <c r="F304" i="1"/>
  <c r="D303" i="1"/>
  <c r="E413" i="1"/>
  <c r="E640" i="1"/>
  <c r="F356" i="1"/>
  <c r="D355" i="1"/>
  <c r="E295" i="1" l="1"/>
  <c r="E417" i="1"/>
  <c r="E644" i="1" s="1"/>
  <c r="E296" i="1"/>
  <c r="F180" i="2"/>
  <c r="D179" i="2"/>
  <c r="F179" i="2" s="1"/>
  <c r="D11" i="2"/>
  <c r="F11" i="2" s="1"/>
  <c r="D640" i="1"/>
  <c r="F640" i="1" s="1"/>
  <c r="F425" i="1"/>
  <c r="E420" i="1"/>
  <c r="E645" i="1"/>
  <c r="D412" i="1"/>
  <c r="F412" i="1" s="1"/>
  <c r="F303" i="1"/>
  <c r="D641" i="1"/>
  <c r="F641" i="1" s="1"/>
  <c r="F533" i="1"/>
  <c r="F156" i="1"/>
  <c r="D294" i="1"/>
  <c r="D295" i="1" s="1"/>
  <c r="F295" i="1" s="1"/>
  <c r="D413" i="1"/>
  <c r="F413" i="1" s="1"/>
  <c r="F355" i="1"/>
  <c r="D417" i="1"/>
  <c r="F11" i="1"/>
  <c r="E419" i="1" l="1"/>
  <c r="E647" i="1"/>
  <c r="D644" i="1"/>
  <c r="F417" i="1"/>
  <c r="D296" i="1"/>
  <c r="F296" i="1" s="1"/>
  <c r="F294" i="1"/>
  <c r="D418" i="1"/>
  <c r="E646" i="1"/>
  <c r="E650" i="1" s="1"/>
  <c r="E651" i="1" l="1"/>
  <c r="D645" i="1"/>
  <c r="D420" i="1"/>
  <c r="F420" i="1" s="1"/>
  <c r="F418" i="1"/>
  <c r="D419" i="1"/>
  <c r="F419" i="1" s="1"/>
  <c r="F644" i="1"/>
  <c r="D647" i="1" l="1"/>
  <c r="F645" i="1"/>
  <c r="D646" i="1"/>
  <c r="D650" i="1" l="1"/>
  <c r="F650" i="1" s="1"/>
  <c r="F646" i="1"/>
  <c r="F647" i="1"/>
  <c r="D651" i="1"/>
  <c r="F651" i="1" s="1"/>
</calcChain>
</file>

<file path=xl/sharedStrings.xml><?xml version="1.0" encoding="utf-8"?>
<sst xmlns="http://schemas.openxmlformats.org/spreadsheetml/2006/main" count="3890" uniqueCount="2978">
  <si>
    <t>IZVJEŠTAJ O PRIHODIMA I RASHODIMA, PRIMICIMA I IZDACIMA</t>
  </si>
  <si>
    <t>Račun iz Rač. plana</t>
  </si>
  <si>
    <t>Opis stavke</t>
  </si>
  <si>
    <t>Šifra</t>
  </si>
  <si>
    <t>Ostvareno u izvještajnom razdoblju preth. godine</t>
  </si>
  <si>
    <t>Ostvareno u izvještajnom razdoblju 
tekuće godine</t>
  </si>
  <si>
    <t>Indeks
(5/4)</t>
  </si>
  <si>
    <t>3</t>
  </si>
  <si>
    <t>Prihodi i rashodi poslovanja</t>
  </si>
  <si>
    <t xml:space="preserve">PRIHODI POSLOVANJA (šifre 61+62+63+64+65+66+67+68) </t>
  </si>
  <si>
    <t>6</t>
  </si>
  <si>
    <t>Prihodi od poreza (šifre 611+612+613+614+615+616)</t>
  </si>
  <si>
    <t>61</t>
  </si>
  <si>
    <t>Porez i prirez na dohodak (šifre 6111 do 6116 - 6117 - 6119)</t>
  </si>
  <si>
    <t>611</t>
  </si>
  <si>
    <t>Porez i prirez na dohodak od nesamostalnog rada</t>
  </si>
  <si>
    <t>6111</t>
  </si>
  <si>
    <t>Porez i prirez na dohodak od samostalnih djelatnosti</t>
  </si>
  <si>
    <t>6112</t>
  </si>
  <si>
    <t>Porez i prirez na dohodak od imovine i imovinskih prava</t>
  </si>
  <si>
    <t>6113</t>
  </si>
  <si>
    <t>Porez i prirez na dohodak od kapitala</t>
  </si>
  <si>
    <t>6114</t>
  </si>
  <si>
    <t>Porez i prirez na dohodak po godišnjoj prijavi</t>
  </si>
  <si>
    <t>6115</t>
  </si>
  <si>
    <t xml:space="preserve">Porez i prirez na dohodak utvrđen u postupku nadzora za prethodne godine </t>
  </si>
  <si>
    <t>6116</t>
  </si>
  <si>
    <t>Povrat poreza i prireza na dohodak po godišnjoj prijavi</t>
  </si>
  <si>
    <t>6117</t>
  </si>
  <si>
    <t>Povrat više ostvarenog poreza na dohodak za decentralizirane funkcije</t>
  </si>
  <si>
    <t>6119</t>
  </si>
  <si>
    <t>Porez na dobit (šifre 6121 do 6124 - 6125)</t>
  </si>
  <si>
    <t>612</t>
  </si>
  <si>
    <t>Porez na dobit od poduzetnika</t>
  </si>
  <si>
    <t>6121</t>
  </si>
  <si>
    <t>Porez na dobit po odbitku na naknade za korištenje prava i za usluge</t>
  </si>
  <si>
    <t>6122</t>
  </si>
  <si>
    <t>Porez na dobit po odbitku na kamate, dividende i udjele u dobiti</t>
  </si>
  <si>
    <t>6123</t>
  </si>
  <si>
    <t>Porez na dobit po godišnjoj prijavi</t>
  </si>
  <si>
    <t>6124</t>
  </si>
  <si>
    <t>Povrat poreza na dobit po godišnjoj prijavi</t>
  </si>
  <si>
    <t>6125</t>
  </si>
  <si>
    <t>Porezi na imovinu (šifre 6131 do 6135)</t>
  </si>
  <si>
    <t>613</t>
  </si>
  <si>
    <t>Stalni porezi na nepokretnu imovinu</t>
  </si>
  <si>
    <t>6131</t>
  </si>
  <si>
    <t>Porez na nasljedstva i darove</t>
  </si>
  <si>
    <t>6132</t>
  </si>
  <si>
    <t>Porez na kapitalne i financijske transakcije</t>
  </si>
  <si>
    <t>6133</t>
  </si>
  <si>
    <t>Povremeni porezi na imovinu</t>
  </si>
  <si>
    <t>6134</t>
  </si>
  <si>
    <t>Ostali stalni porezi na imovinu</t>
  </si>
  <si>
    <t>6135</t>
  </si>
  <si>
    <t xml:space="preserve">Porezi na robu i usluge (šifre 6141 do 6148) </t>
  </si>
  <si>
    <t>614</t>
  </si>
  <si>
    <t>Porez na dodanu vrijednost</t>
  </si>
  <si>
    <t>6141</t>
  </si>
  <si>
    <t>Porez na promet</t>
  </si>
  <si>
    <t>6142</t>
  </si>
  <si>
    <t xml:space="preserve">Posebni porezi i trošarine </t>
  </si>
  <si>
    <t>6143</t>
  </si>
  <si>
    <t>Porezi na korištenje dobara ili izvođenje aktivnosti</t>
  </si>
  <si>
    <t>6145</t>
  </si>
  <si>
    <t>Ostali porezi na robu i usluge</t>
  </si>
  <si>
    <t>6146</t>
  </si>
  <si>
    <t>Porez na dobitke od igara na sreću i ostali porezi od igara na sreću</t>
  </si>
  <si>
    <t>6147</t>
  </si>
  <si>
    <t>Naknade za priređivanje igara na sreću</t>
  </si>
  <si>
    <t>6148</t>
  </si>
  <si>
    <t>Porezi na međunarodnu trgovinu i transakcije (šifre 6151+6152)</t>
  </si>
  <si>
    <t>615</t>
  </si>
  <si>
    <t>Carine i carinske pristojbe</t>
  </si>
  <si>
    <t>6151</t>
  </si>
  <si>
    <t>Ostali porezi na međunarodnu trgovinu i transakcije</t>
  </si>
  <si>
    <t>6152</t>
  </si>
  <si>
    <t>Ostali prihodi od poreza (šifre 6161 do 6163)</t>
  </si>
  <si>
    <t>616</t>
  </si>
  <si>
    <t>Ostali prihodi od poreza koje plaćaju pravne osobe</t>
  </si>
  <si>
    <t>6161</t>
  </si>
  <si>
    <t>Ostali prihodi od poreza koje plaćaju fizičke osobe</t>
  </si>
  <si>
    <t>6162</t>
  </si>
  <si>
    <t>Ostali neraspoređeni prihodi od poreza</t>
  </si>
  <si>
    <t>6163</t>
  </si>
  <si>
    <t>Doprinosi (šifre 621+622+623)</t>
  </si>
  <si>
    <t>62</t>
  </si>
  <si>
    <t xml:space="preserve">Doprinosi za zdravstveno osiguranje (šifre 6211+6212) </t>
  </si>
  <si>
    <t>621</t>
  </si>
  <si>
    <t xml:space="preserve">Doprinosi za obvezno zdravstveno osiguranje </t>
  </si>
  <si>
    <t>6211</t>
  </si>
  <si>
    <t>Doprinosi za obvezno zdravstveno osiguranje za slučaj ozljede na radu</t>
  </si>
  <si>
    <t>6212</t>
  </si>
  <si>
    <t>Doprinosi za mirovinsko osiguranje</t>
  </si>
  <si>
    <t>622</t>
  </si>
  <si>
    <t>Doprinosi za zapošljavanje</t>
  </si>
  <si>
    <t>623</t>
  </si>
  <si>
    <t>Pomoći iz inozemstva i od subjekata unutar općeg proračuna 
(šifre 631+632+633+634+635+636+637+638+639)</t>
  </si>
  <si>
    <t>63</t>
  </si>
  <si>
    <t>Pomoći od inozemnih vlada (šifre 6311+6312)</t>
  </si>
  <si>
    <t>631</t>
  </si>
  <si>
    <t>Tekuće pomoći od inozemnih vlada</t>
  </si>
  <si>
    <t>6311</t>
  </si>
  <si>
    <t>Kapitalne pomoći od inozemnih vlada</t>
  </si>
  <si>
    <t>6312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</si>
  <si>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</si>
  <si>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</si>
  <si>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</si>
  <si>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</si>
  <si>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</si>
  <si>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</si>
  <si>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</si>
  <si>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</si>
  <si>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</si>
  <si>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</si>
  <si>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Pomoći proračunu iz drugih proračuna i izvanproračunskim korisnicima (šifre 6331+6332)</t>
  </si>
  <si>
    <t>633</t>
  </si>
  <si>
    <t>Tekuće pomoći proračunu iz drugih proračuna i izvanproračunskim korisnicima</t>
  </si>
  <si>
    <t>6331</t>
  </si>
  <si>
    <t>Kapitalne pomoći proračunu iz drugih proračuna i izvanproračunskim korisnicima</t>
  </si>
  <si>
    <t>6332</t>
  </si>
  <si>
    <t>Pomoći od izvanproračunskih korisnika (šifre 6341+6342)</t>
  </si>
  <si>
    <t>634</t>
  </si>
  <si>
    <t>Tekuće pomoći od izvanproračunskih korisnika</t>
  </si>
  <si>
    <t>6341</t>
  </si>
  <si>
    <t xml:space="preserve">Kapitalne pomoći od izvanproračunskih korisnika </t>
  </si>
  <si>
    <t>6342</t>
  </si>
  <si>
    <t>Pomoći izravnanja za decentralizirane funkcije (šifre 6351+6352)</t>
  </si>
  <si>
    <t>635</t>
  </si>
  <si>
    <t>Tekuće pomoći izravnanja za decentralizirane funkcije</t>
  </si>
  <si>
    <t>6351</t>
  </si>
  <si>
    <t>Kapitalne pomoći izravnanja za decentralizirane funkcije</t>
  </si>
  <si>
    <t>6352</t>
  </si>
  <si>
    <t>636</t>
  </si>
  <si>
    <t>Pomoći proračunskim korisnicima iz proračuna koji im nije nadležan (šifre 6361+6362)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</si>
  <si>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</si>
  <si>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</si>
  <si>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</si>
  <si>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</si>
  <si>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637</t>
  </si>
  <si>
    <t>Pomoći unutar općeg proračuna temeljem protestiranih jamstava (šifra 6371+6372)</t>
  </si>
  <si>
    <t>6371</t>
  </si>
  <si>
    <t>Pomoći primljene unutar općeg proračuna po protestiranim jamstvima</t>
  </si>
  <si>
    <t>6372</t>
  </si>
  <si>
    <t>Povrat pomoći danih unutar općeg proračuna po protestiranim jamstvima</t>
  </si>
  <si>
    <t>638</t>
  </si>
  <si>
    <t>Pomoći temeljem prijenosa  EU sredstava (šifre 6381+6382)</t>
  </si>
  <si>
    <t>6381</t>
  </si>
  <si>
    <r>
      <t xml:space="preserve">Tekuće pomoći </t>
    </r>
    <r>
      <rPr>
        <sz val="9"/>
        <rFont val="Arial"/>
        <family val="2"/>
      </rPr>
      <t>temeljem prijenosa  EU sredstava</t>
    </r>
  </si>
  <si>
    <t>6382</t>
  </si>
  <si>
    <t>Kapitalne pomoći temeljem prijenosa  EU sredstava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</si>
  <si>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</si>
  <si>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</si>
  <si>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</si>
  <si>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</si>
  <si>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</si>
  <si>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</si>
  <si>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</si>
  <si>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</si>
  <si>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</si>
  <si>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</si>
  <si>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od imovine (šifre 641+642+643)</t>
  </si>
  <si>
    <t>64</t>
  </si>
  <si>
    <t xml:space="preserve">Prihodi od financijske imovine (šifre 6412 do 6419) </t>
  </si>
  <si>
    <t>641</t>
  </si>
  <si>
    <t>Prihodi od kamata po vrijednosnim papirima</t>
  </si>
  <si>
    <t>6412</t>
  </si>
  <si>
    <t>Kamate na oročena sredstva i depozite po viđenju</t>
  </si>
  <si>
    <t>6413</t>
  </si>
  <si>
    <t xml:space="preserve">Prihodi od zateznih kamata </t>
  </si>
  <si>
    <t>6414</t>
  </si>
  <si>
    <t>Prihodi od pozitivnih tečajnih razlika i razlika zbog primjene valutne klauzule</t>
  </si>
  <si>
    <t>6415</t>
  </si>
  <si>
    <t>Prihodi od dividendi</t>
  </si>
  <si>
    <t>6416</t>
  </si>
  <si>
    <t>Prihodi iz dobiti trgovačkih društava, kreditnih i ostalih financijskih institucija po posebnim propisima</t>
  </si>
  <si>
    <t>6417</t>
  </si>
  <si>
    <t>Ostali prihodi od financijske imovine</t>
  </si>
  <si>
    <t>6419</t>
  </si>
  <si>
    <t>Prihodi od nefinancijske imovine (šifre 6421 do 6429)</t>
  </si>
  <si>
    <t>642</t>
  </si>
  <si>
    <t>Naknade za koncesije</t>
  </si>
  <si>
    <t>6421</t>
  </si>
  <si>
    <t>Prihodi od zakupa i iznajmljivanja imovine</t>
  </si>
  <si>
    <t>6422</t>
  </si>
  <si>
    <t>Naknada za korištenje nefinancijske imovine</t>
  </si>
  <si>
    <t>6423</t>
  </si>
  <si>
    <t>Naknade za ceste</t>
  </si>
  <si>
    <t>6424</t>
  </si>
  <si>
    <t>6425</t>
  </si>
  <si>
    <t>Prihodi od prodaje kratkotrajne nefinancijske imovine</t>
  </si>
  <si>
    <t>Ostali prihodi od nefinancijske imovine</t>
  </si>
  <si>
    <t>6429</t>
  </si>
  <si>
    <t>Prihodi od kamata na dane zajmove (šifre 6431 do 6437)</t>
  </si>
  <si>
    <t>643</t>
  </si>
  <si>
    <t>Prihodi od kamata na dane zajmove međunarodnim organizacijama, institucijama i tijelima EU te inozemnim vladama</t>
  </si>
  <si>
    <t>6431</t>
  </si>
  <si>
    <t>Prihodi od kamata na dane zajmove neprofitnim organizacijama, građanima i kućanstvima</t>
  </si>
  <si>
    <t>6432</t>
  </si>
  <si>
    <t>Prihodi od kamata na dane zajmove kreditnim i ostalim financijskim institucijama u javnom sektoru</t>
  </si>
  <si>
    <t>6433</t>
  </si>
  <si>
    <t>Prihodi od kamata na dane zajmove trgovačkim društvima u javnom sektoru</t>
  </si>
  <si>
    <t>6434</t>
  </si>
  <si>
    <t>Prihodi od kamata na dane zajmove kreditnim i ostalim financijskim institucijama izvan javnog sektora</t>
  </si>
  <si>
    <t>6435</t>
  </si>
  <si>
    <t>Prihodi od kamata na dane zajmove trgovačkim društvima i obrtnicima izvan javnog sektora</t>
  </si>
  <si>
    <t>6436</t>
  </si>
  <si>
    <t>Prihodi od kamata na dane zajmove drugim razinama vlasti</t>
  </si>
  <si>
    <t>6437</t>
  </si>
  <si>
    <t>Prihodi od upravnih i administrativnih pristojbi, pristojbi po posebnim propisima i naknada (šifre 651+652+653)</t>
  </si>
  <si>
    <t>65</t>
  </si>
  <si>
    <t>Upravne i administrativne pristojbe (šifre 6511 do 6514)</t>
  </si>
  <si>
    <t>651</t>
  </si>
  <si>
    <t>Državne upravne i sudske pristojbe</t>
  </si>
  <si>
    <t>6511</t>
  </si>
  <si>
    <t>Županijske, gradske i općinske pristojbe i naknade</t>
  </si>
  <si>
    <t>6512</t>
  </si>
  <si>
    <t>Ostale upravne pristojbe i naknade</t>
  </si>
  <si>
    <t>6513</t>
  </si>
  <si>
    <t>Ostale pristojbe i naknade</t>
  </si>
  <si>
    <t>6514</t>
  </si>
  <si>
    <t>Prihodi po posebnim propisima (šifre 6521 do 6528)</t>
  </si>
  <si>
    <t>652</t>
  </si>
  <si>
    <t>Prihodi državne uprave</t>
  </si>
  <si>
    <t>6521</t>
  </si>
  <si>
    <t>Prihodi vodnog gospodarstva</t>
  </si>
  <si>
    <t>6522</t>
  </si>
  <si>
    <t>Doprinosi za šume</t>
  </si>
  <si>
    <t>6524</t>
  </si>
  <si>
    <t>Mjesni samodoprinos</t>
  </si>
  <si>
    <t>6525</t>
  </si>
  <si>
    <t>Ostali nespomenuti prihodi</t>
  </si>
  <si>
    <t>6526</t>
  </si>
  <si>
    <t>Naknade od financijske imovine</t>
  </si>
  <si>
    <t>6527</t>
  </si>
  <si>
    <t>6528</t>
  </si>
  <si>
    <t>Prihodi od novčane naknade poslodavca zbog nezapošljavanja osoba s invaliditetom</t>
  </si>
  <si>
    <t>Komunalni doprinosi i naknade (šifre 6531 do 6533)</t>
  </si>
  <si>
    <t>653</t>
  </si>
  <si>
    <t>Komunalni doprinosi</t>
  </si>
  <si>
    <t>6531</t>
  </si>
  <si>
    <t>Komunalne naknade</t>
  </si>
  <si>
    <t>6532</t>
  </si>
  <si>
    <t>Naknade za priključak</t>
  </si>
  <si>
    <t>6533</t>
  </si>
  <si>
    <r>
      <t xml:space="preserve">Prihodi od prodaje proizvoda i robe te pruženih usluga, </t>
    </r>
    <r>
      <rPr>
        <sz val="9"/>
        <rFont val="Arial"/>
        <family val="2"/>
      </rPr>
      <t>prihodi od donacija te povrati po protestiranim jamstvima (šifre 661+663)</t>
    </r>
  </si>
  <si>
    <t>66</t>
  </si>
  <si>
    <t>Prihodi od prodaje proizvoda i robe te pruženih usluga (šifre 6614+6615)</t>
  </si>
  <si>
    <t>661</t>
  </si>
  <si>
    <t>Prihodi od prodaje proizvoda i robe</t>
  </si>
  <si>
    <t>6614</t>
  </si>
  <si>
    <t>Prihodi od pruženih usluga</t>
  </si>
  <si>
    <t>6615</t>
  </si>
  <si>
    <r>
      <t>Donacije od pravnih i fizičkih osoba izvan općeg proračuna i povrat donacija po protestiranim jamstvima (šifre 6631 do 6634</t>
    </r>
    <r>
      <rPr>
        <sz val="9"/>
        <rFont val="Arial"/>
        <family val="2"/>
      </rPr>
      <t>)</t>
    </r>
  </si>
  <si>
    <t>663</t>
  </si>
  <si>
    <t>Tekuće donacije</t>
  </si>
  <si>
    <t>6631</t>
  </si>
  <si>
    <t>Kapitalne donacije</t>
  </si>
  <si>
    <t>6632</t>
  </si>
  <si>
    <t>6633</t>
  </si>
  <si>
    <t>Povrat donacija danih neprofitnim organizacijama, građanima i kućanstvima u tuzemstvu po protestiranim jamstvima</t>
  </si>
  <si>
    <t>6634</t>
  </si>
  <si>
    <t>Povrat kapitalnih pomoći danih trgovačkim društvima i obrtnicima po protestiranim jamstvima</t>
  </si>
  <si>
    <t>Prihodi iz nadležnog proračuna i od HZZO-a na temelju ugovornih obveza (šifre 671+673)</t>
  </si>
  <si>
    <t>67</t>
  </si>
  <si>
    <t>Prihodi iz nadležnog proračuna za financiranje redovne djelatnosti proračunskih korisnika (šifre 6711 do 6714)</t>
  </si>
  <si>
    <t>671</t>
  </si>
  <si>
    <t>Prihodi iz 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</si>
  <si>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</si>
  <si>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</si>
  <si>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</si>
  <si>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</si>
  <si>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od nadležnog proračuna za financiranje izdataka za financijsku imovinu i  otplatu zajmova</t>
  </si>
  <si>
    <t>673</t>
  </si>
  <si>
    <t>Prihodi od HZZO-a na temelju ugovornih obveza</t>
  </si>
  <si>
    <t>Kazne, upravne mjere i ostali prihodi (šifre 681+683)</t>
  </si>
  <si>
    <t>68</t>
  </si>
  <si>
    <t>Kazne i upravne mjere (šifre 6811 do 6819)</t>
  </si>
  <si>
    <t>681</t>
  </si>
  <si>
    <t>Kazne za carinske prekršaje</t>
  </si>
  <si>
    <t>6811</t>
  </si>
  <si>
    <t>Kazne za devizne prekršaje</t>
  </si>
  <si>
    <t>6812</t>
  </si>
  <si>
    <t>Kazne za porezne prekršaje</t>
  </si>
  <si>
    <t>6813</t>
  </si>
  <si>
    <t>Kazne za prekršaje trgovačkih društava - privredne prijestupe</t>
  </si>
  <si>
    <t>6814</t>
  </si>
  <si>
    <r>
      <t>Kazne za prometne i ostale prekršaje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>u nadležnosti MUP-a</t>
    </r>
  </si>
  <si>
    <t>6815</t>
  </si>
  <si>
    <t>Kazne i druge mjere u kaznenom postupku</t>
  </si>
  <si>
    <t>6816</t>
  </si>
  <si>
    <t>Kazne za prekršaje na kulturnim dobrima</t>
  </si>
  <si>
    <t>6817</t>
  </si>
  <si>
    <t>Upravne mjere</t>
  </si>
  <si>
    <t>6818</t>
  </si>
  <si>
    <t>Ostale kazne</t>
  </si>
  <si>
    <t>6819</t>
  </si>
  <si>
    <t>Ostali prihodi</t>
  </si>
  <si>
    <t>683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</si>
  <si>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</si>
  <si>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</si>
  <si>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</si>
  <si>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</si>
  <si>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</si>
  <si>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</si>
  <si>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</si>
  <si>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</si>
  <si>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</si>
  <si>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</si>
  <si>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</si>
  <si>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</si>
  <si>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</si>
  <si>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</si>
  <si>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</si>
  <si>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</si>
  <si>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</si>
  <si>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</si>
  <si>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</si>
  <si>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</si>
  <si>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</si>
  <si>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</si>
  <si>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</si>
  <si>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</si>
  <si>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</si>
  <si>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</si>
  <si>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</si>
  <si>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</si>
  <si>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</si>
  <si>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</si>
  <si>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</si>
  <si>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</si>
  <si>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</si>
  <si>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</si>
  <si>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</si>
  <si>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</si>
  <si>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</si>
  <si>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</si>
  <si>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</si>
  <si>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</si>
  <si>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</si>
  <si>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</si>
  <si>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</si>
  <si>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</si>
  <si>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 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</si>
  <si>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</si>
  <si>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</si>
  <si>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</si>
  <si>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</si>
  <si>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</si>
  <si>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</si>
  <si>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</si>
  <si>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</si>
  <si>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</si>
  <si>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</si>
  <si>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</si>
  <si>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</si>
  <si>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</si>
  <si>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</si>
  <si>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</si>
  <si>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</si>
  <si>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</si>
  <si>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</si>
  <si>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</si>
  <si>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</si>
  <si>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</si>
  <si>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</si>
  <si>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</si>
  <si>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</si>
  <si>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</si>
  <si>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</si>
  <si>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</si>
  <si>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</si>
  <si>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</si>
  <si>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</si>
  <si>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</si>
  <si>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</si>
  <si>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</si>
  <si>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</si>
  <si>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</si>
  <si>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</si>
  <si>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</si>
  <si>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</si>
  <si>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</si>
  <si>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</si>
  <si>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</si>
  <si>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</si>
  <si>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</si>
  <si>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</si>
  <si>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</si>
  <si>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</si>
  <si>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</si>
  <si>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</si>
  <si>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</si>
  <si>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</si>
  <si>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</si>
  <si>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</si>
  <si>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</si>
  <si>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</si>
  <si>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</si>
  <si>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</si>
  <si>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</si>
  <si>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</si>
  <si>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</si>
  <si>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</si>
  <si>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</si>
  <si>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</si>
  <si>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</si>
  <si>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</si>
  <si>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</si>
  <si>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</si>
  <si>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</si>
  <si>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</si>
  <si>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</si>
  <si>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</si>
  <si>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</si>
  <si>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</si>
  <si>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</si>
  <si>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</si>
  <si>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</si>
  <si>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</si>
  <si>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</si>
  <si>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</si>
  <si>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</si>
  <si>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</si>
  <si>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</si>
  <si>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</si>
  <si>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</si>
  <si>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</si>
  <si>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</si>
  <si>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</si>
  <si>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</si>
  <si>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</si>
  <si>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</si>
  <si>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</si>
  <si>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</si>
  <si>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</si>
  <si>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</si>
  <si>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</si>
  <si>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</si>
  <si>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</si>
  <si>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</si>
  <si>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</si>
  <si>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</si>
  <si>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</si>
  <si>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</si>
  <si>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</si>
  <si>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</si>
  <si>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</si>
  <si>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</si>
  <si>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</si>
  <si>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</si>
  <si>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</si>
  <si>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</si>
  <si>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</si>
  <si>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</si>
  <si>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</si>
  <si>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</si>
  <si>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unutar općeg proračuna (šifre 3631 do 3636)</t>
  </si>
  <si>
    <t>363</t>
  </si>
  <si>
    <t>Tekuće pomoći unutar općeg proračuna</t>
  </si>
  <si>
    <t>3631</t>
  </si>
  <si>
    <t xml:space="preserve">Kapitalne pomoći unutar općeg proračuna </t>
  </si>
  <si>
    <t>3632</t>
  </si>
  <si>
    <t>3635</t>
  </si>
  <si>
    <t>Pomoći unutar općeg proračuna po protestiranim jamstvima</t>
  </si>
  <si>
    <t>3636</t>
  </si>
  <si>
    <t>Povrat pomoći primljenih unutar općeg proračuna po protestiranim jamstvima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</si>
  <si>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</si>
  <si>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</si>
  <si>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</si>
  <si>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</si>
  <si>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</si>
  <si>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</si>
  <si>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</si>
  <si>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</si>
  <si>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</si>
  <si>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</si>
  <si>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</si>
  <si>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</si>
  <si>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</si>
  <si>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</si>
  <si>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</si>
  <si>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</si>
  <si>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</si>
  <si>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</si>
  <si>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</si>
  <si>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</si>
  <si>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</si>
  <si>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</si>
  <si>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</si>
  <si>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</si>
  <si>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</si>
  <si>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</si>
  <si>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</si>
  <si>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</si>
  <si>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</si>
  <si>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</si>
  <si>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</si>
  <si>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</si>
  <si>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</si>
  <si>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</si>
  <si>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</si>
  <si>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</si>
  <si>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</si>
  <si>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</si>
  <si>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</si>
  <si>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</si>
  <si>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</si>
  <si>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</si>
  <si>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</si>
  <si>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</si>
  <si>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</si>
  <si>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</si>
  <si>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</si>
  <si>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</si>
  <si>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</si>
  <si>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</si>
  <si>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Ostali rashodi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</si>
  <si>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</si>
  <si>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</si>
  <si>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</si>
  <si>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</si>
  <si>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</si>
  <si>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</si>
  <si>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</si>
  <si>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</si>
  <si>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</si>
  <si>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</si>
  <si>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</si>
  <si>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</si>
  <si>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</si>
  <si>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</si>
  <si>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</si>
  <si>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</si>
  <si>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</si>
  <si>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</si>
  <si>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</si>
  <si>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</si>
  <si>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</si>
  <si>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</si>
  <si>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</si>
  <si>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</si>
  <si>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</si>
  <si>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</si>
  <si>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</si>
  <si>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</si>
  <si>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</si>
  <si>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</si>
  <si>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</si>
  <si>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</si>
  <si>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</si>
  <si>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</si>
  <si>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</si>
  <si>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</si>
  <si>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</si>
  <si>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</si>
  <si>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</si>
  <si>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</si>
  <si>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</si>
  <si>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</t>
  </si>
  <si>
    <t xml:space="preserve"> </t>
  </si>
  <si>
    <t>Stanje zaliha proizvodnje i gotovih proizvoda na početku razdoblja</t>
  </si>
  <si>
    <t>Z001</t>
  </si>
  <si>
    <t xml:space="preserve">Stanje zaliha proizvodnje i gotovih proizvoda na kraju razdoblja </t>
  </si>
  <si>
    <t>Z002</t>
  </si>
  <si>
    <t>Povećanje zaliha proizvodnje i gotovih proizvoda (šifre Z002-Z001)</t>
  </si>
  <si>
    <t>Z003</t>
  </si>
  <si>
    <t xml:space="preserve">Smanjenje zaliha proizvodnje i gotovih proizvoda (šifre Z001-Z002) </t>
  </si>
  <si>
    <t>Z004</t>
  </si>
  <si>
    <t>Ukupni rashodi poslovanja (šifre 3-Z003+Z004)</t>
  </si>
  <si>
    <t>Z005</t>
  </si>
  <si>
    <t xml:space="preserve">VIŠAK PRIHODA POSLOVANJA (šifre 6-Z005) </t>
  </si>
  <si>
    <t>X001</t>
  </si>
  <si>
    <t>MANJAK PRIHODA POSLOVANJA (šifre Z005-6)</t>
  </si>
  <si>
    <t>Y001</t>
  </si>
  <si>
    <t>Višak prihoda poslovanja - preneseni</t>
  </si>
  <si>
    <t>92211</t>
  </si>
  <si>
    <t>Manjak prihoda poslovanja - preneseni</t>
  </si>
  <si>
    <t>92221</t>
  </si>
  <si>
    <t>Obračunati prihodi poslovanja - nenaplaćeni</t>
  </si>
  <si>
    <t>96</t>
  </si>
  <si>
    <t>Obračunati prihodi od prodaje proizvoda i robe i pruženih usluga - nenaplaćeni</t>
  </si>
  <si>
    <t>9661</t>
  </si>
  <si>
    <t>9673</t>
  </si>
  <si>
    <t>Obračunati prihodi od HZZO-a na temelju ugovornih obveza</t>
  </si>
  <si>
    <t>Prihodi i rashodi od nefinancijske imovine</t>
  </si>
  <si>
    <t>Prihodi od prodaje nefinancijske imovine (šifre 71+72+73+74)</t>
  </si>
  <si>
    <t>7</t>
  </si>
  <si>
    <t>Prihodi od prodaje neproizvedene dugotrajne imovine (šifre 711+712)</t>
  </si>
  <si>
    <t>71</t>
  </si>
  <si>
    <t>Prihodi od prodaje materijalne imovine - prirodnih bogatstava (šifre 7111 do 7113)</t>
  </si>
  <si>
    <t>711</t>
  </si>
  <si>
    <t>Zemljište</t>
  </si>
  <si>
    <t>7111</t>
  </si>
  <si>
    <t>Rudna bogatstva</t>
  </si>
  <si>
    <t>7112</t>
  </si>
  <si>
    <t>Prihodi od prodaje ostale prirodne materijalne imovine</t>
  </si>
  <si>
    <t>7113</t>
  </si>
  <si>
    <t>Prihodi od prodaje nematerijalne imovine (šifre 7121 do 7126)</t>
  </si>
  <si>
    <t>712</t>
  </si>
  <si>
    <t>Patenti</t>
  </si>
  <si>
    <t>7121</t>
  </si>
  <si>
    <t>Koncesije</t>
  </si>
  <si>
    <t>7122</t>
  </si>
  <si>
    <t>Licence</t>
  </si>
  <si>
    <t>7123</t>
  </si>
  <si>
    <t>Ostala prava</t>
  </si>
  <si>
    <t>7124</t>
  </si>
  <si>
    <t>Goodwill</t>
  </si>
  <si>
    <t>7125</t>
  </si>
  <si>
    <t>Ostala nematerijalna imovina</t>
  </si>
  <si>
    <t>7126</t>
  </si>
  <si>
    <t>Prihodi od prodaje proizvedene dugotrajne imovine (šifre 721+722+723+724+725+726)</t>
  </si>
  <si>
    <t>72</t>
  </si>
  <si>
    <t>Prihodi od prodaje građevinskih objekata (šifre 7211 do 7214)</t>
  </si>
  <si>
    <t>721</t>
  </si>
  <si>
    <t>Stambeni objekti</t>
  </si>
  <si>
    <t>7211</t>
  </si>
  <si>
    <t>Poslovni objekti</t>
  </si>
  <si>
    <t>7212</t>
  </si>
  <si>
    <t>Ceste, željeznice i ostali prometni objekti</t>
  </si>
  <si>
    <t>7213</t>
  </si>
  <si>
    <t>Ostali građevinski objekti</t>
  </si>
  <si>
    <t>7214</t>
  </si>
  <si>
    <t>Prihodi od prodaje postrojenja i opreme (šifre 7221 do 7228)</t>
  </si>
  <si>
    <t>722</t>
  </si>
  <si>
    <t>Uredska oprema i namještaj</t>
  </si>
  <si>
    <t>7221</t>
  </si>
  <si>
    <t xml:space="preserve">Komunikacijska oprema </t>
  </si>
  <si>
    <t>7222</t>
  </si>
  <si>
    <t>Oprema za održavanje i zaštitu</t>
  </si>
  <si>
    <t>7223</t>
  </si>
  <si>
    <t>Medicinska i laboratorijska oprema</t>
  </si>
  <si>
    <t>7224</t>
  </si>
  <si>
    <t xml:space="preserve">Instrumenti, uređaji i strojevi </t>
  </si>
  <si>
    <t>7225</t>
  </si>
  <si>
    <t>Sportska i glazbena oprema</t>
  </si>
  <si>
    <t>7226</t>
  </si>
  <si>
    <t>Uređaji, strojevi i oprema za ostale namjene</t>
  </si>
  <si>
    <t>7227</t>
  </si>
  <si>
    <t>7228</t>
  </si>
  <si>
    <t>Vojna oprema</t>
  </si>
  <si>
    <t>Prihodi od prodaje prijevoznih sredstava (šifre 7231 do 7234)</t>
  </si>
  <si>
    <t>723</t>
  </si>
  <si>
    <t>Prijevozna sredstva u cestovnom prometu</t>
  </si>
  <si>
    <t>7231</t>
  </si>
  <si>
    <t>Prijevozna sredstva u željezničkom prometu</t>
  </si>
  <si>
    <t>7232</t>
  </si>
  <si>
    <t>Prijevozna sredstva u pomorskom i riječnom prometu</t>
  </si>
  <si>
    <t>7233</t>
  </si>
  <si>
    <t>Prijevozna sredstva u zračnom prometu</t>
  </si>
  <si>
    <t>7234</t>
  </si>
  <si>
    <t>Prihodi od prodaje knjiga, umjetničkih djela i ostalih izložbenih vrijednosti (šifre 7241 do 7244)</t>
  </si>
  <si>
    <t>724</t>
  </si>
  <si>
    <t>Knjige</t>
  </si>
  <si>
    <t>7241</t>
  </si>
  <si>
    <t>Umjetnička djela (izložena u galerijama, muzejima i slično)</t>
  </si>
  <si>
    <t>7242</t>
  </si>
  <si>
    <t>Muzejski izlošci i predmeti prirodnih rijetkosti</t>
  </si>
  <si>
    <t>7243</t>
  </si>
  <si>
    <t>Ostale nespomenute izložbene vrijednosti</t>
  </si>
  <si>
    <t>7244</t>
  </si>
  <si>
    <t>Prihodi od prodaje višegodišnjih nasada i osnovnog stada (šifre 7251+7252)</t>
  </si>
  <si>
    <t>725</t>
  </si>
  <si>
    <t>Višegodišnji nasadi</t>
  </si>
  <si>
    <t>7251</t>
  </si>
  <si>
    <t>Osnovno stado</t>
  </si>
  <si>
    <t>7252</t>
  </si>
  <si>
    <t>Prihodi od prodaje nematerijalne proizvedene imovine (šifre 7261 do 7264)</t>
  </si>
  <si>
    <t>726</t>
  </si>
  <si>
    <t>Istraživanje rudnih bogatstava</t>
  </si>
  <si>
    <t>7261</t>
  </si>
  <si>
    <t xml:space="preserve">Ulaganja u računalne programe </t>
  </si>
  <si>
    <t>7262</t>
  </si>
  <si>
    <t>Umjetnička, literarna i znanstvena djela</t>
  </si>
  <si>
    <t>7263</t>
  </si>
  <si>
    <t>Ostala nematerijalna proizvedena imovina</t>
  </si>
  <si>
    <t>7264</t>
  </si>
  <si>
    <t>Prihodi od prodaje plemenitih metala i ostalih pohranjenih vrijednosti (šifra 731)</t>
  </si>
  <si>
    <t>73</t>
  </si>
  <si>
    <t>Prihodi od prodaje plemenitih metala i ostalih pohranjenih vrijednosti (šifre 7311+7312)</t>
  </si>
  <si>
    <t>731</t>
  </si>
  <si>
    <t>Plemeniti metali i drago kamenje</t>
  </si>
  <si>
    <t>7311</t>
  </si>
  <si>
    <t>Pohranjene knjige, umjetnička djela i slične vrijednosti</t>
  </si>
  <si>
    <t>7312</t>
  </si>
  <si>
    <t>Prihodi od prodaje proizvedene kratkotrajne imovine (šifra 741)</t>
  </si>
  <si>
    <t>74</t>
  </si>
  <si>
    <t>Prihodi od prodaje zaliha</t>
  </si>
  <si>
    <t>741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</si>
  <si>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</si>
  <si>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</si>
  <si>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</si>
  <si>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</si>
  <si>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</si>
  <si>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</si>
  <si>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4111</t>
  </si>
  <si>
    <t>4112</t>
  </si>
  <si>
    <t>Ostala prirodna materijalna imovina</t>
  </si>
  <si>
    <t>4113</t>
  </si>
  <si>
    <t>Nematerijalna imovina (šifre 4121 do 4126)</t>
  </si>
  <si>
    <t>412</t>
  </si>
  <si>
    <t>4121</t>
  </si>
  <si>
    <t>4122</t>
  </si>
  <si>
    <t>4123</t>
  </si>
  <si>
    <t>4124</t>
  </si>
  <si>
    <t>4125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</si>
  <si>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</si>
  <si>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</si>
  <si>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</si>
  <si>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</si>
  <si>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</si>
  <si>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4211</t>
  </si>
  <si>
    <t>4212</t>
  </si>
  <si>
    <t>4213</t>
  </si>
  <si>
    <t>4214</t>
  </si>
  <si>
    <t>Postrojenja i oprema (šifre 4221 do 4228)</t>
  </si>
  <si>
    <t>422</t>
  </si>
  <si>
    <t>4221</t>
  </si>
  <si>
    <t>Komunikacijska oprema</t>
  </si>
  <si>
    <t>4222</t>
  </si>
  <si>
    <t>4223</t>
  </si>
  <si>
    <t>4224</t>
  </si>
  <si>
    <t>4225</t>
  </si>
  <si>
    <t>4226</t>
  </si>
  <si>
    <t>4227</t>
  </si>
  <si>
    <t>4228</t>
  </si>
  <si>
    <t>Prijevozna sredstva (šifre 4231 do 4234)</t>
  </si>
  <si>
    <t>423</t>
  </si>
  <si>
    <t>4231</t>
  </si>
  <si>
    <t>4232</t>
  </si>
  <si>
    <t>4233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</si>
  <si>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</si>
  <si>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</si>
  <si>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</si>
  <si>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</si>
  <si>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</si>
  <si>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4242</t>
  </si>
  <si>
    <t>4243</t>
  </si>
  <si>
    <t>4244</t>
  </si>
  <si>
    <t>Višegodišnji nasadi i osnovno stado (šifre 4251+4252)</t>
  </si>
  <si>
    <t>425</t>
  </si>
  <si>
    <t xml:space="preserve">Višegodišnji nasadi </t>
  </si>
  <si>
    <t>4251</t>
  </si>
  <si>
    <t>4252</t>
  </si>
  <si>
    <t>Nematerijalna proizvedena imovina (šifre 4261 do 4264)</t>
  </si>
  <si>
    <t>426</t>
  </si>
  <si>
    <t>4261</t>
  </si>
  <si>
    <t>4262</t>
  </si>
  <si>
    <t>4263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</si>
  <si>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</si>
  <si>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</si>
  <si>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</si>
  <si>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</si>
  <si>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</si>
  <si>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4311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</si>
  <si>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</si>
  <si>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</si>
  <si>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</si>
  <si>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</si>
  <si>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</si>
  <si>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</si>
  <si>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</si>
  <si>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</si>
  <si>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</si>
  <si>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</si>
  <si>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</si>
  <si>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</si>
  <si>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</si>
  <si>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</si>
  <si>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</si>
  <si>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VIŠAK PRIHODA OD NEFINANCIJSKE IMOVINE (šifre 7-4)</t>
  </si>
  <si>
    <t>X002</t>
  </si>
  <si>
    <t>MANJAK PRIHODA OD NEFINANCIJSKE IMOVINE (šifre 4-7)</t>
  </si>
  <si>
    <t>Y002</t>
  </si>
  <si>
    <t xml:space="preserve">Višak prihoda od nefinancijske imovine - preneseni </t>
  </si>
  <si>
    <t>92212</t>
  </si>
  <si>
    <t xml:space="preserve">Manjak prihoda od nefinancijske imovine - preneseni </t>
  </si>
  <si>
    <t>92222</t>
  </si>
  <si>
    <t>Obračunati prihodi od prodaje nefinancijske imovine - nenaplaćeni</t>
  </si>
  <si>
    <t>97</t>
  </si>
  <si>
    <t>UKUPNI PRIHODI (šifre 6+7)</t>
  </si>
  <si>
    <t>X067</t>
  </si>
  <si>
    <t>UKUPNI RASHODI (šifre Z005+4)</t>
  </si>
  <si>
    <t>Y034</t>
  </si>
  <si>
    <t>UKUPAN VIŠAK PRIHODA (šifre X067-Y034)</t>
  </si>
  <si>
    <t>X004</t>
  </si>
  <si>
    <t>UKUPAN MANJAK PRIHODA (šifre Y034-X067)</t>
  </si>
  <si>
    <t>Y004</t>
  </si>
  <si>
    <t>9221x, 9222x</t>
  </si>
  <si>
    <t>Višak prihoda - preneseni (šifre 92211+92212-92221-92222)</t>
  </si>
  <si>
    <t>9221x,9222x VP</t>
  </si>
  <si>
    <t>Manjak prihoda - preneseni (šifre 92221+92222-92211-92212)</t>
  </si>
  <si>
    <t>9221x,9222x MP</t>
  </si>
  <si>
    <t>96, 97</t>
  </si>
  <si>
    <t>Obračunati prihodi - nenaplaćeni (šifre 96+97)</t>
  </si>
  <si>
    <t>96,97</t>
  </si>
  <si>
    <t>Primici i izdaci</t>
  </si>
  <si>
    <t>Primici od financijske imovine i zaduživanja (šifre 81+82+83+84+85)</t>
  </si>
  <si>
    <t>8</t>
  </si>
  <si>
    <t>Primljeni povrati glavnica danih zajmova i depozita (šifre 811+812+813+814+815+816+817+818)</t>
  </si>
  <si>
    <t>81</t>
  </si>
  <si>
    <t>Primici (povrati) glavnice zajmova danih međunarodnim organizacijama, institucijama i tijelima EU te inozemnim vladama (šifre 8113 do 8116)</t>
  </si>
  <si>
    <t>811</t>
  </si>
  <si>
    <t>Povrat zajmova danih međunarodnim organizacijama</t>
  </si>
  <si>
    <t>8113</t>
  </si>
  <si>
    <t>Povrat zajmova danih institucijama i tijelima EU</t>
  </si>
  <si>
    <t>8114</t>
  </si>
  <si>
    <t>Povrat zajmova danih inozemnim vladama u EU</t>
  </si>
  <si>
    <t>8115</t>
  </si>
  <si>
    <t>Povrat zajmova danih inozemnim vladama izvan EU</t>
  </si>
  <si>
    <t>8116</t>
  </si>
  <si>
    <t>Primici (povrati) glavnice zajmova danih neprofitnim organizacijama, građanima i kućanstvima (šifre 8121+8122)</t>
  </si>
  <si>
    <t>812</t>
  </si>
  <si>
    <t>Povrat zajmova danih neprofitnim organizacijama, građanima i kućanstvima u tuzemstvu</t>
  </si>
  <si>
    <t>8121</t>
  </si>
  <si>
    <t>Povrat zajmova danih neprofitnim organizacijama, građanima i kućanstvima u inozemstvu</t>
  </si>
  <si>
    <t>8122</t>
  </si>
  <si>
    <t>Primici (povrati) glavnice zajmova danih kreditnim i ostalim financijskim institucijama u javnom sektoru (šifre 8132 do 8134)</t>
  </si>
  <si>
    <t>813</t>
  </si>
  <si>
    <t>Povrat zajmova danih kreditnim institucijama u javnom sektoru</t>
  </si>
  <si>
    <t>8132</t>
  </si>
  <si>
    <t>Povrat zajmova danih osiguravajućim društvima u javnom sektoru</t>
  </si>
  <si>
    <t>8133</t>
  </si>
  <si>
    <t>Povrat zajmova danih ostalim financijskim institucijama u javnom sektoru</t>
  </si>
  <si>
    <t>8134</t>
  </si>
  <si>
    <t>Primici (povrati) glavnice zajmova danih trgovačkim društvima u javnom sektoru</t>
  </si>
  <si>
    <t>814</t>
  </si>
  <si>
    <t>Primici (povrati) glavnice zajmova danih kreditnim i ostalim financijskim institucijama izvan javnog sektora (šifre 8153 do 8158)</t>
  </si>
  <si>
    <t>815</t>
  </si>
  <si>
    <t>Povrat zajmova danih tuzemnim kreditnim institucijama izvan javnog sektora</t>
  </si>
  <si>
    <t>8153</t>
  </si>
  <si>
    <t>Povrat zajmova danih tuzemnim osiguravajućim društvima izvan javnog sektora</t>
  </si>
  <si>
    <t>8154</t>
  </si>
  <si>
    <t>Povrat zajmova danih ostalim tuzemnim financijskim institucijama izvan javnog sektora</t>
  </si>
  <si>
    <t>8155</t>
  </si>
  <si>
    <t>Povrat zajmova danih inozemnim kreditnim institucijama</t>
  </si>
  <si>
    <t>8156</t>
  </si>
  <si>
    <t>Povrat zajmova danih inozemnim osiguravajućim društvima</t>
  </si>
  <si>
    <t>8157</t>
  </si>
  <si>
    <t>Povrat zajmova danih ostalim inozemnim financijskim institucijama</t>
  </si>
  <si>
    <t>8158</t>
  </si>
  <si>
    <t>Primici (povrati) glavnice zajmova danih trgovačkim društvima i obrtnicima izvan javnog sektora (šifre 8163 do 8166)</t>
  </si>
  <si>
    <t>816</t>
  </si>
  <si>
    <t>Povrat zajmova danih tuzemnim trgovačkim društvima izvan javnog sektora</t>
  </si>
  <si>
    <t>8163</t>
  </si>
  <si>
    <t>Povrat zajmova danih tuzemnim obrtnicima</t>
  </si>
  <si>
    <t>8164</t>
  </si>
  <si>
    <t>Povrat zajmova danih inozemnim trgovačkim društvima</t>
  </si>
  <si>
    <t>8165</t>
  </si>
  <si>
    <t>Povrat zajmova danih inozemnim obrtnicima</t>
  </si>
  <si>
    <t>8166</t>
  </si>
  <si>
    <t>Povrat zajmova danih drugim razinama vlasti (šifre 8171 do 8177)</t>
  </si>
  <si>
    <t>817</t>
  </si>
  <si>
    <t>Povrat zajmova danih državnom proračunu</t>
  </si>
  <si>
    <t>8171</t>
  </si>
  <si>
    <t>Povrat zajmova danih županijskim proračunima</t>
  </si>
  <si>
    <t>8172</t>
  </si>
  <si>
    <t>Povrat zajmova danih gradskim proračunima</t>
  </si>
  <si>
    <t>8173</t>
  </si>
  <si>
    <t>Povrat zajmova danih općinskim proračunima</t>
  </si>
  <si>
    <t>8174</t>
  </si>
  <si>
    <t>Povrat zajmova danih HZMO-u, HZZ-u i HZZO-u</t>
  </si>
  <si>
    <t>8175</t>
  </si>
  <si>
    <t>Povrat zajmova danih ostalim izvanproračunskim korisnicima državnog proračuna</t>
  </si>
  <si>
    <t>8176</t>
  </si>
  <si>
    <t>Povrat zajmova danih izvanproračunskim korisnicima županijskih, gradskih i općinskih proračuna</t>
  </si>
  <si>
    <t>8177</t>
  </si>
  <si>
    <t>818</t>
  </si>
  <si>
    <t>Primici od povrata depozita i jamčevnih pologa (šifre 8181 do 8183)</t>
  </si>
  <si>
    <t>8181</t>
  </si>
  <si>
    <t>Primici od povrata depozita od kreditnih i ostalih financijskih institucija - tuzemni</t>
  </si>
  <si>
    <t>8182</t>
  </si>
  <si>
    <t>Primici od povrata depozita od kreditnih i ostalih financijskih institucija - inozemni</t>
  </si>
  <si>
    <t>8183</t>
  </si>
  <si>
    <t>Primici od povrata jamčevnih pologa</t>
  </si>
  <si>
    <t>Primici od izdanih vrijednosnih papira (šifre 821+822+823+824)</t>
  </si>
  <si>
    <t>82</t>
  </si>
  <si>
    <t>Trezorski zapisi (šifre 8211+8212)</t>
  </si>
  <si>
    <t>821</t>
  </si>
  <si>
    <t>Trezorski zapisi - tuzemni</t>
  </si>
  <si>
    <t>8211</t>
  </si>
  <si>
    <t>Trezorski zapisi - inozemni</t>
  </si>
  <si>
    <t>8212</t>
  </si>
  <si>
    <t>Obveznice (šifre 8221+8222)</t>
  </si>
  <si>
    <t>822</t>
  </si>
  <si>
    <t>Obveznice - tuzemne</t>
  </si>
  <si>
    <t>8221</t>
  </si>
  <si>
    <t>Obveznice - inozemne</t>
  </si>
  <si>
    <t>8222</t>
  </si>
  <si>
    <t>Opcije i drugi financijski derivati (šifre 8231+8232)</t>
  </si>
  <si>
    <t>823</t>
  </si>
  <si>
    <t>Opcije i drugi financijski derivati - tuzemni</t>
  </si>
  <si>
    <t>8231</t>
  </si>
  <si>
    <t>Opcije i drugi financijski derivati - inozemni</t>
  </si>
  <si>
    <t>8232</t>
  </si>
  <si>
    <t>Ostali vrijednosni papiri (šifre 8241+8242)</t>
  </si>
  <si>
    <t>824</t>
  </si>
  <si>
    <t>Ostali vrijednosni papiri - tuzemni</t>
  </si>
  <si>
    <t>8241</t>
  </si>
  <si>
    <t>Ostali vrijednosni papiri - inozemni</t>
  </si>
  <si>
    <t>8242</t>
  </si>
  <si>
    <t>Primici od prodaje dionica i udjela u glavnici (šifre 831+832+833+834)</t>
  </si>
  <si>
    <t>83</t>
  </si>
  <si>
    <t>Primici od prodaje dionica i udjela u glavnici kreditnih i ostalih financijskih institucija u javnom sektoru (šifre 8312 do 8314)</t>
  </si>
  <si>
    <t>831</t>
  </si>
  <si>
    <t>Dionice i udjeli u glavnici kreditnih institucija u javnom sektoru</t>
  </si>
  <si>
    <t>8312</t>
  </si>
  <si>
    <t>Dionice i udjeli u glavnici osiguravajućih društava u javnom sektoru</t>
  </si>
  <si>
    <t>8313</t>
  </si>
  <si>
    <t>Dionice i udjeli u glavnici ostalih financijskih institucija u javnom sektoru</t>
  </si>
  <si>
    <t>8314</t>
  </si>
  <si>
    <t>Primici od prodaje dionica i udjela u glavnici trgovačkih društava u javnom sektoru</t>
  </si>
  <si>
    <t>832</t>
  </si>
  <si>
    <t>Primici od prodaje dionica i udjela u glavnici kreditnih i ostalih financijskih institucija izvan javnog sektora (šifre 8331+8332)</t>
  </si>
  <si>
    <t>833</t>
  </si>
  <si>
    <t xml:space="preserve">Dionice i udjeli u glavnici tuzemnih kreditnih i ostalih financijskih institucija izvan javnog sektora </t>
  </si>
  <si>
    <t>8331</t>
  </si>
  <si>
    <t xml:space="preserve">Dionice i udjeli u glavnici inozemnih kreditnih i ostalih financijskih institucija </t>
  </si>
  <si>
    <t>8332</t>
  </si>
  <si>
    <t>Primici od prodaje dionica i udjela u glavnici trgovačkih društava izvan javnog sektora (šifre 8341+8342)</t>
  </si>
  <si>
    <t>834</t>
  </si>
  <si>
    <t>Dionice i udjeli u glavnici tuzemnih trgovačkih društva izvan javnog sektora</t>
  </si>
  <si>
    <t>8341</t>
  </si>
  <si>
    <t>Dionice i udjeli u glavnici inozemnih trgovačkih društava</t>
  </si>
  <si>
    <t>8342</t>
  </si>
  <si>
    <t>Primici od zaduživanja (šifre 841+842+843+844+845+847)</t>
  </si>
  <si>
    <t>84</t>
  </si>
  <si>
    <t>Primljeni krediti i zajmovi od međunarodnih organizacija, institucija i tijela EU te inozemnih vlada (šifre 8413 do 8416)</t>
  </si>
  <si>
    <t>841</t>
  </si>
  <si>
    <t>Primljeni zajmovi od međunarodnih organizacija</t>
  </si>
  <si>
    <t>8413</t>
  </si>
  <si>
    <t>Primljeni krediti i zajmovi od institucija i tijela EU</t>
  </si>
  <si>
    <t>8414</t>
  </si>
  <si>
    <t>Primljeni zajmovi od inozemnih vlada u EU</t>
  </si>
  <si>
    <t>8415</t>
  </si>
  <si>
    <t>Primljeni zajmovi od inozemnih vlada izvan EU</t>
  </si>
  <si>
    <t>8416</t>
  </si>
  <si>
    <t>Primljeni krediti i zajmovi od kreditnih i ostalih financijskih institucija u javnom sektoru (šifre 8422 do 8424)</t>
  </si>
  <si>
    <t>842</t>
  </si>
  <si>
    <t>Primljeni krediti od kreditnih institucija u javnom sektoru</t>
  </si>
  <si>
    <t>8422</t>
  </si>
  <si>
    <t>Primljeni zajmovi od osiguravajućih društava u javnom sektoru</t>
  </si>
  <si>
    <t>8423</t>
  </si>
  <si>
    <t>Primljeni zajmovi od ostalih financijskih institucija u javnom sektoru</t>
  </si>
  <si>
    <t>8424</t>
  </si>
  <si>
    <t>Primljeni zajmovi od trgovačkih društava u javnom sektoru</t>
  </si>
  <si>
    <t>843</t>
  </si>
  <si>
    <t>Primljeni krediti i zajmovi od kreditnih i ostalih financijskih institucija izvan javnog sektora (šifre 8443 do 8448)</t>
  </si>
  <si>
    <t>844</t>
  </si>
  <si>
    <t>Primljeni krediti od tuzemnih kreditnih institucija izvan javnog sektora</t>
  </si>
  <si>
    <t>8443</t>
  </si>
  <si>
    <t>Primljeni zajmovi od tuzemnih osiguravajućih društava izvan javnog sektora</t>
  </si>
  <si>
    <t>8444</t>
  </si>
  <si>
    <t>Primljeni zajmovi od ostalih tuzemnih financijskih institucija izvan javnog sektora</t>
  </si>
  <si>
    <t>8445</t>
  </si>
  <si>
    <t>Primljeni krediti od inozemnih kreditnih institucija</t>
  </si>
  <si>
    <t>8446</t>
  </si>
  <si>
    <t>Primljeni zajmovi od inozemnih osiguravajućih društava</t>
  </si>
  <si>
    <t>8447</t>
  </si>
  <si>
    <t>Primljeni zajmovi od ostalih inozemnih financijskih institucija</t>
  </si>
  <si>
    <t>8448</t>
  </si>
  <si>
    <t>Primljeni zajmovi od trgovačkih društava i obrtnika izvan javnog sektora (šifre 8453 do 8456)</t>
  </si>
  <si>
    <t>845</t>
  </si>
  <si>
    <t>Primljeni zajmovi od tuzemnih trgovačkih društava izvan javnog sektora</t>
  </si>
  <si>
    <t>8453</t>
  </si>
  <si>
    <t>Primljeni zajmovi od tuzemnih obrtnika</t>
  </si>
  <si>
    <t>8454</t>
  </si>
  <si>
    <t>Primljeni zajmovi od inozemnih trgovačkih društava</t>
  </si>
  <si>
    <t>8455</t>
  </si>
  <si>
    <t>Primljeni zajmovi od inozemnih obrtnika</t>
  </si>
  <si>
    <t>8456</t>
  </si>
  <si>
    <t>Primljeni zajmovi od drugih razina vlasti (šifre 8471 do 8477)</t>
  </si>
  <si>
    <t>847</t>
  </si>
  <si>
    <t>Primljeni zajmovi od državnog proračuna</t>
  </si>
  <si>
    <t>8471</t>
  </si>
  <si>
    <t>Primljeni zajmovi od županijskih proračuna</t>
  </si>
  <si>
    <t>8472</t>
  </si>
  <si>
    <t>Primljeni zajmovi od gradskih proračuna</t>
  </si>
  <si>
    <t>8473</t>
  </si>
  <si>
    <t>Primljeni zajmovi od općinskih proračuna</t>
  </si>
  <si>
    <t>8474</t>
  </si>
  <si>
    <t>Primljeni zajmovi od HZMO-a, HZZ-a i HZZO-a</t>
  </si>
  <si>
    <t>8475</t>
  </si>
  <si>
    <t>Primljeni zajmovi od ostalih izvanproračunskih korisnika državnog proračuna</t>
  </si>
  <si>
    <t>8476</t>
  </si>
  <si>
    <t>8477</t>
  </si>
  <si>
    <t>Primljeni zajmovi od izvanproračunskih korisnika županijskih, gradskih i općinskih proračuna</t>
  </si>
  <si>
    <t>Primici od prodaje vrijednosnih papira iz portfelja (šifre 851+852+853+854)</t>
  </si>
  <si>
    <t>85</t>
  </si>
  <si>
    <t>Primici za komercijalne i blagajničke zapise (šifre 8511+8512)</t>
  </si>
  <si>
    <t>851</t>
  </si>
  <si>
    <t>Komercijalni i blagajnički zapisi – tuzemni</t>
  </si>
  <si>
    <t>8511</t>
  </si>
  <si>
    <t>Komercijalni i blagajnički zapisi – inozemni</t>
  </si>
  <si>
    <t>8512</t>
  </si>
  <si>
    <t>Primici za obveznice (šifre 8521+8522)</t>
  </si>
  <si>
    <t>852</t>
  </si>
  <si>
    <t>Obveznice – tuzemne</t>
  </si>
  <si>
    <t>8521</t>
  </si>
  <si>
    <t>Obveznice – inozemne</t>
  </si>
  <si>
    <t>8522</t>
  </si>
  <si>
    <t>Primici za opcije i druge financijske derivate (šifre 8531+8532)</t>
  </si>
  <si>
    <t>853</t>
  </si>
  <si>
    <t>Opcije i drugi financijski derivati – tuzemni</t>
  </si>
  <si>
    <t>8531</t>
  </si>
  <si>
    <t>Opcije i drugi financijski derivati – inozemni</t>
  </si>
  <si>
    <t>8532</t>
  </si>
  <si>
    <t>Primici za ostale vrijednosne papire (šifre 8541+8542)</t>
  </si>
  <si>
    <t>854</t>
  </si>
  <si>
    <t>Ostali tuzemni vrijednosni papiri</t>
  </si>
  <si>
    <t>8541</t>
  </si>
  <si>
    <t>Ostali inozemni vrijednosni papiri</t>
  </si>
  <si>
    <t>8542</t>
  </si>
  <si>
    <t>Izdaci za financijsku imovinu i otplate zajmova (šifre 51+52+53+54+55)</t>
  </si>
  <si>
    <t>5</t>
  </si>
  <si>
    <t>Izdaci za dane zajmove i depozite (šifre 511+512+513+514+515+516+517+518)</t>
  </si>
  <si>
    <t>51</t>
  </si>
  <si>
    <t>Izdaci za dane zajmove međunarodnim organizacijama, institucijama i tijelima EU te inozemnim vladama (šifre 5113 do 5116)</t>
  </si>
  <si>
    <t>511</t>
  </si>
  <si>
    <t>Dani zajmovi međunarodnim organizacijama</t>
  </si>
  <si>
    <t>5113</t>
  </si>
  <si>
    <t>Dani zajmovi institucijama i tijelima EU</t>
  </si>
  <si>
    <t>5114</t>
  </si>
  <si>
    <t>Dani zajmovi inozemnim vladama u EU</t>
  </si>
  <si>
    <t>5115</t>
  </si>
  <si>
    <t>Dani zajmovi inozemnim vladama izvan EU</t>
  </si>
  <si>
    <t>5116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</si>
  <si>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</si>
  <si>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</si>
  <si>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</si>
  <si>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</si>
  <si>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</si>
  <si>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</si>
  <si>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</si>
  <si>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</si>
  <si>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</si>
  <si>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</si>
  <si>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</si>
  <si>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</si>
  <si>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</si>
  <si>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</si>
  <si>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</si>
  <si>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</si>
  <si>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</si>
  <si>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</si>
  <si>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</si>
  <si>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</si>
  <si>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</si>
  <si>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</si>
  <si>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</si>
  <si>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</si>
  <si>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</si>
  <si>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</si>
  <si>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</si>
  <si>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</si>
  <si>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</si>
  <si>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</si>
  <si>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</si>
  <si>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</si>
  <si>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</si>
  <si>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</si>
  <si>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</si>
  <si>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</si>
  <si>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</si>
  <si>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</si>
  <si>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</si>
  <si>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</si>
  <si>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</si>
  <si>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</si>
  <si>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</si>
  <si>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</si>
  <si>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</si>
  <si>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</si>
  <si>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</si>
  <si>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</si>
  <si>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</si>
  <si>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</si>
  <si>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</si>
  <si>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</si>
  <si>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</si>
  <si>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</si>
  <si>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županijskih, gradskih i općinskih proračuna</t>
  </si>
  <si>
    <t>5177</t>
  </si>
  <si>
    <t>518</t>
  </si>
  <si>
    <t>Izdaci za depozite i jamčevne pologe (šifre 5181 do 5183)</t>
  </si>
  <si>
    <t>5181</t>
  </si>
  <si>
    <t>Izdaci za depozite u kreditnim i ostalim financijskim institucijama - tuzemni</t>
  </si>
  <si>
    <t>5182</t>
  </si>
  <si>
    <t>Izdaci za depozite u kreditnim i ostalim financijskim institucijama - inozemni</t>
  </si>
  <si>
    <t>5183</t>
  </si>
  <si>
    <t xml:space="preserve">Izdaci za jamčevne pologe </t>
  </si>
  <si>
    <t>Izdaci za ulaganja u vrijednosne papire (šifre 521+522+523+524)</t>
  </si>
  <si>
    <t>52</t>
  </si>
  <si>
    <t>Izdaci za komercijalne i blagajničke zapise (šifre 5211+5212)</t>
  </si>
  <si>
    <t>521</t>
  </si>
  <si>
    <t xml:space="preserve">Komercijalni i blagajnički zapisi - tuzemni </t>
  </si>
  <si>
    <t>5211</t>
  </si>
  <si>
    <t>Komercijalni i blagajnički zapisi - inozemni</t>
  </si>
  <si>
    <t>5212</t>
  </si>
  <si>
    <t>Izdaci za obveznice (šifre 5221+5222)</t>
  </si>
  <si>
    <t>522</t>
  </si>
  <si>
    <t>5221</t>
  </si>
  <si>
    <t>5222</t>
  </si>
  <si>
    <t>Izdaci za opcije i druge financijske derivate (šifre 5231+5232)</t>
  </si>
  <si>
    <t>523</t>
  </si>
  <si>
    <t>5231</t>
  </si>
  <si>
    <t>5232</t>
  </si>
  <si>
    <t>Izdaci za ostale vrijednosne papire (šifre 5241+5242)</t>
  </si>
  <si>
    <t>524</t>
  </si>
  <si>
    <t xml:space="preserve">Ostali tuzemni vrijednosni papiri </t>
  </si>
  <si>
    <t>5241</t>
  </si>
  <si>
    <t>5242</t>
  </si>
  <si>
    <t>Izdaci za dionice i udjele u glavnici (šifre 531+532+533+534)</t>
  </si>
  <si>
    <t>53</t>
  </si>
  <si>
    <t>Dionice i udjeli u glavnici kreditnih i ostalih financijskih institucija u javnom sektoru (šifre 5312 do 5314)</t>
  </si>
  <si>
    <t>531</t>
  </si>
  <si>
    <t>5312</t>
  </si>
  <si>
    <t>5313</t>
  </si>
  <si>
    <t>5314</t>
  </si>
  <si>
    <t>Dionice i udjeli u glavnici trgovačkih društava u javnom sektoru (šifra 5321)</t>
  </si>
  <si>
    <t>532</t>
  </si>
  <si>
    <t>Dionice i udjeli u glavnici trgovačkih društava u javnom sektoru</t>
  </si>
  <si>
    <t>5321</t>
  </si>
  <si>
    <t>Dionice i udjeli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</si>
  <si>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</si>
  <si>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</si>
  <si>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</si>
  <si>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</si>
  <si>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</si>
  <si>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Dionice i udjeli u glavnici trgovačkih društava izvan javnog sektora (šifre 5341+5342)</t>
  </si>
  <si>
    <t>534</t>
  </si>
  <si>
    <t>Dionice i udjeli u glavnici tuzemnih trgovačkih društava izvan javnog sektora</t>
  </si>
  <si>
    <t>5341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</si>
  <si>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</si>
  <si>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</si>
  <si>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</si>
  <si>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</si>
  <si>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</si>
  <si>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</si>
  <si>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</si>
  <si>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</si>
  <si>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</si>
  <si>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</si>
  <si>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</si>
  <si>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</si>
  <si>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</si>
  <si>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</si>
  <si>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</si>
  <si>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</si>
  <si>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</si>
  <si>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</si>
  <si>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</si>
  <si>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</si>
  <si>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</si>
  <si>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</si>
  <si>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</si>
  <si>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</si>
  <si>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</si>
  <si>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</si>
  <si>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</si>
  <si>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</si>
  <si>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</si>
  <si>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</si>
  <si>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</si>
  <si>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</si>
  <si>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</si>
  <si>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</si>
  <si>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</si>
  <si>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</si>
  <si>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</si>
  <si>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</si>
  <si>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</si>
  <si>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</si>
  <si>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</si>
  <si>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</si>
  <si>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</si>
  <si>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</si>
  <si>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</si>
  <si>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</si>
  <si>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</si>
  <si>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</si>
  <si>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</si>
  <si>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</si>
  <si>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</si>
  <si>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</si>
  <si>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</si>
  <si>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</si>
  <si>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</si>
  <si>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</si>
  <si>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</si>
  <si>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</si>
  <si>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</si>
  <si>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</si>
  <si>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</si>
  <si>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</si>
  <si>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</si>
  <si>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županijskih, gradskih i općinskih proračuna</t>
  </si>
  <si>
    <t>5477</t>
  </si>
  <si>
    <t>Izdaci za otplatu glavnice za izdane vrijednosne papire (šifre 551+552+553)</t>
  </si>
  <si>
    <t>55</t>
  </si>
  <si>
    <t>Izdaci za otplatu glavnice za izdane trezorske zapise (šifre 5511+5512)</t>
  </si>
  <si>
    <t>551</t>
  </si>
  <si>
    <t>Izdaci za otplatu glavnice za izdane trezorske zapise u zemlji</t>
  </si>
  <si>
    <t>5511</t>
  </si>
  <si>
    <t>Izdaci za otplatu glavnice za izdane trezorske zapise u inozemstvu</t>
  </si>
  <si>
    <t>5512</t>
  </si>
  <si>
    <t>Izdaci za otplatu glavnice za izdane obveznice (šifre 5521+5522)</t>
  </si>
  <si>
    <t>552</t>
  </si>
  <si>
    <t>Izdaci za otplatu glavnice za izdane obveznice u zemlji</t>
  </si>
  <si>
    <t>5521</t>
  </si>
  <si>
    <t>Izdaci za otplatu glavnice za izdane obveznice u inozemstvu</t>
  </si>
  <si>
    <t>5522</t>
  </si>
  <si>
    <t>Izdaci za otplatu glavnice za izdane ostale vrijednosne papire (šifre 5531+5532)</t>
  </si>
  <si>
    <t>553</t>
  </si>
  <si>
    <t>Izdaci za otplatu glavnice za izdane ostale vrijednosne papire u zemlji</t>
  </si>
  <si>
    <t>5531</t>
  </si>
  <si>
    <t>Izdaci za otplatu glavnice za izdane ostale vrijednosne papire u inozemstvu</t>
  </si>
  <si>
    <t>5532</t>
  </si>
  <si>
    <t>VIŠAK PRIMITAKA OD FINANCIJSKE IMOVINE I ZADUŽIVANJA (šifre 8-5)</t>
  </si>
  <si>
    <t>X003</t>
  </si>
  <si>
    <t>MANJAK PRIMITAKA OD FINANCIJSKE IMOVINE I ZADUŽIVANJA (šifre 5-8)</t>
  </si>
  <si>
    <t>Y003</t>
  </si>
  <si>
    <t xml:space="preserve">Višak primitaka od financijske imovine - preneseni </t>
  </si>
  <si>
    <t>92213</t>
  </si>
  <si>
    <t>Manjak primitaka od financijske imovine - preneseni</t>
  </si>
  <si>
    <t>92223</t>
  </si>
  <si>
    <t>UKUPNI PRIHODI I PRIMICI (šifre X067+8)</t>
  </si>
  <si>
    <t>X678</t>
  </si>
  <si>
    <t>UKUPNI RASHODI I IZDACI (šifre Y034+5)</t>
  </si>
  <si>
    <t>Y345</t>
  </si>
  <si>
    <t>VIŠAK PRIHODA I PRIMITAKA (šifre X678-Y345)</t>
  </si>
  <si>
    <t>X005</t>
  </si>
  <si>
    <t>MANJAK PRIHODA I PRIMITAKA (šifre Y345-X678)</t>
  </si>
  <si>
    <t>Y005</t>
  </si>
  <si>
    <t>9221-9222</t>
  </si>
  <si>
    <t>Višak prihoda i primitaka - preneseni (šifre '9221x,9222x VP' - '9221x,9222x MP' + 92213 - 92223)</t>
  </si>
  <si>
    <t>9222-9221</t>
  </si>
  <si>
    <t>Manjak prihoda i primitaka - preneseni (šifre '9221x,9222x MP' - '9221x,9222x VP' + 92223 - 92213)</t>
  </si>
  <si>
    <t>Višak prihoda i primitaka raspoloživ u sljedećem razdoblju (šifre X005 + '9221-9222' - Y005 - '9222-9221')</t>
  </si>
  <si>
    <t>X006</t>
  </si>
  <si>
    <t>Manjak prihoda i primitaka za pokriće u sljedećem razdoblju (šifre Y005 + '9222-9221' - X005 - '9221-9222' )</t>
  </si>
  <si>
    <t>Y006</t>
  </si>
  <si>
    <t>19</t>
  </si>
  <si>
    <t>Rashodi budućih razdoblja i nedospjela naplata prihoda (aktivna vremenska razgraničenja)</t>
  </si>
  <si>
    <t>Obvezni analitički podaci</t>
  </si>
  <si>
    <t>Stanje novčanih sredstava na početku izvještajnog razdoblja</t>
  </si>
  <si>
    <t>11P</t>
  </si>
  <si>
    <r>
      <t>11-</t>
    </r>
    <r>
      <rPr>
        <sz val="7"/>
        <rFont val="Arial"/>
        <family val="2"/>
      </rPr>
      <t>dugov.</t>
    </r>
  </si>
  <si>
    <t>Ukupni priljevi na novčane račune i blagajne</t>
  </si>
  <si>
    <t>11-dugov.</t>
  </si>
  <si>
    <r>
      <t>11-</t>
    </r>
    <r>
      <rPr>
        <sz val="7"/>
        <rFont val="Arial"/>
        <family val="2"/>
      </rPr>
      <t>potraž.</t>
    </r>
  </si>
  <si>
    <t>Ukupni odljevi s novčanih računa i blagajni</t>
  </si>
  <si>
    <t>11-potraž.</t>
  </si>
  <si>
    <t>Stanje novčanih sredstava na kraju izvještajnog razdoblja (šifre 11P + '11-dugov.' - '11-potraž.')</t>
  </si>
  <si>
    <t>11K</t>
  </si>
  <si>
    <t>Prosječan broj zaposlenih u tijelima na osnovi stanja na početku i na kraju izvještajnog razdoblja (cijeli broj)</t>
  </si>
  <si>
    <t>Z006</t>
  </si>
  <si>
    <t>Prosječan broj zaposlenih kod korisnika na osnovi stanja na početku i na kraju izvještajnog razdoblja (cijeli broj)</t>
  </si>
  <si>
    <t>Z007</t>
  </si>
  <si>
    <t>Prosječan broj zaposlenih u tijelima na osnovi sati rada (cijeli broj)</t>
  </si>
  <si>
    <t>Z008</t>
  </si>
  <si>
    <t>Prosječan broj zaposlenih kod korisnika na osnovi sati rada (cijeli broj)</t>
  </si>
  <si>
    <t>Z009</t>
  </si>
  <si>
    <t>dio 611</t>
  </si>
  <si>
    <t>Ostvareni prihodi iz dodatnog udjela poreza na dohodak za decentralizirane funkcije</t>
  </si>
  <si>
    <t>dio611</t>
  </si>
  <si>
    <t>Porez na korištenje javnih površina</t>
  </si>
  <si>
    <t>61315</t>
  </si>
  <si>
    <t>Porez na cestovna motorna vozila</t>
  </si>
  <si>
    <t>61451</t>
  </si>
  <si>
    <t>Porez na tvrtku odnosno naziv tvrtke</t>
  </si>
  <si>
    <t>61453</t>
  </si>
  <si>
    <t>Tekuće pomoći iz državnog proračuna</t>
  </si>
  <si>
    <t>63311</t>
  </si>
  <si>
    <t>Tekuće pomoći iz županijskih proračuna</t>
  </si>
  <si>
    <t>63312</t>
  </si>
  <si>
    <t>Tekuće pomoći iz gradskih proračuna</t>
  </si>
  <si>
    <t>63313</t>
  </si>
  <si>
    <t>Tekuće pomoći iz općinskih proračuna</t>
  </si>
  <si>
    <t>63314</t>
  </si>
  <si>
    <t>Kapitalne pomoći iz državnog proračuna</t>
  </si>
  <si>
    <t>63321</t>
  </si>
  <si>
    <t>Kapitalne pomoći iz županijskih proračuna</t>
  </si>
  <si>
    <t>63322</t>
  </si>
  <si>
    <t>Kapitalne pomoći iz gradskih proračuna</t>
  </si>
  <si>
    <t>63323</t>
  </si>
  <si>
    <t>Kapitalne pomoći iz općinskih proračuna</t>
  </si>
  <si>
    <t>63324</t>
  </si>
  <si>
    <t xml:space="preserve">Tekuće pomoći od HZMO-a, HZZ-a i HZZO-a </t>
  </si>
  <si>
    <t>63414</t>
  </si>
  <si>
    <t>Tekuće pomoći od ostalih izvanproračunskih korisnika državnog proračuna</t>
  </si>
  <si>
    <t>63415</t>
  </si>
  <si>
    <t>Tekuće pomoći od izvanproračunskih korisnika županijskih, gradskih i općinskih proračuna</t>
  </si>
  <si>
    <t>63416</t>
  </si>
  <si>
    <t xml:space="preserve">Kapitalne pomoći od HZMO-a, HZZ-a i HZZO-a </t>
  </si>
  <si>
    <t>63424</t>
  </si>
  <si>
    <t>Kapitalne pomoći od ostalih izvanproračunskih korisnika državnog proračuna</t>
  </si>
  <si>
    <t>63425</t>
  </si>
  <si>
    <t>Kapitalne pomoći od izvanproračunskih korisnika županijskih, gradskih i općinskih proračuna</t>
  </si>
  <si>
    <t>63426</t>
  </si>
  <si>
    <t>Tekuće pomoći iz državnog proračuna proračunskim korisnicima proračuna JLP(R)S</t>
  </si>
  <si>
    <t>63612</t>
  </si>
  <si>
    <t>Tekuće pomoći proračunskim korisnicima iz proračuna JLP(R)S koji im nije nadležan</t>
  </si>
  <si>
    <t>63613</t>
  </si>
  <si>
    <t>Kapitalne pomoći iz državnog proračuna proračunskim korisnicima proračuna JLP(R)S</t>
  </si>
  <si>
    <t>63622</t>
  </si>
  <si>
    <t>Kapitalne pomoći proračunskim korisnicima iz proračuna JLP(R)S koji im nije nadležan</t>
  </si>
  <si>
    <t>63623</t>
  </si>
  <si>
    <t>Pomoći iz državnog proračuna po protestiranim jamstvima</t>
  </si>
  <si>
    <t>Pomoći iz županijskih proračuna po protestiranim jamstvima</t>
  </si>
  <si>
    <t>Pomoći iz gradskih proračuna po protestiranim jamstvima</t>
  </si>
  <si>
    <t>Pomoći iz općinskih proračuna po protestiranim jamstvima</t>
  </si>
  <si>
    <t>Pomoći od HZMO-a, HZZ-a i HZZO-a po protestiranim jamstvima</t>
  </si>
  <si>
    <t>Pomoći od ostalih izvanproračunskih korisnika državnog proračuna po protestiranim jamstvima</t>
  </si>
  <si>
    <t>Pomoći od izvanproračunskih korisnika županijskih, gradskih i općinskih proračuna po protestiranim jamstvima</t>
  </si>
  <si>
    <t>Povrat pomoći danih proračunskim korisnicima državnog proračuna po protestiranim jamstvima</t>
  </si>
  <si>
    <t>Povrat pomoći danih proračunskim korisnicima županijskih, gradskih i općinskih proračuna po protestiranim jamstvima</t>
  </si>
  <si>
    <t>Povrat pomoći danih županijskim proračunima po protestiranim jamstvima</t>
  </si>
  <si>
    <t>Povrat pomoći danih gradskim proračunima po protestiranim jamstvima</t>
  </si>
  <si>
    <t>Povrat pomoći danih općinskim proračunima po protestiranim jamstvima</t>
  </si>
  <si>
    <t>Povrat pomoći danih HZMO-u, HZZ-u i HZZO-u po protestiranim jamstvima</t>
  </si>
  <si>
    <t>Povrat pomoći danih ostalim izvanproračunskim korisnicima državnog proračuna po protestiranim jamstvima</t>
  </si>
  <si>
    <t>Povrat pomoći danih izvanproračunskim korisnicima županijskih, gradskih i općinskih proračuna po protestiranim jamstvima</t>
  </si>
  <si>
    <t>Tekuće pomoći iz državnog proračuna temeljem prijenosa EU sredstava</t>
  </si>
  <si>
    <t>63811</t>
  </si>
  <si>
    <t>Tekuće pomoći iz proračuna JLP(R)S temeljem prijenosa EU sredstava</t>
  </si>
  <si>
    <t>63812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</si>
  <si>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</si>
  <si>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</si>
  <si>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</si>
  <si>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</si>
  <si>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</si>
  <si>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63821</t>
  </si>
  <si>
    <t>Kapitalne pomoći iz proračuna JLP(R)S temeljem prijenosa EU sredstava</t>
  </si>
  <si>
    <t>63822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</si>
  <si>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</si>
  <si>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</si>
  <si>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</si>
  <si>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</si>
  <si>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Premije na izdane vrijednosne papire</t>
  </si>
  <si>
    <t>64191</t>
  </si>
  <si>
    <t>Prihodi od kamata na dane zajmove državnom proračunu</t>
  </si>
  <si>
    <t>64371</t>
  </si>
  <si>
    <t>Prihodi od kamata na dane zajmove županijskim proračunima</t>
  </si>
  <si>
    <t>64372</t>
  </si>
  <si>
    <t>Prihodi od kamata na dane zajmove gradskim proračunima</t>
  </si>
  <si>
    <t>64373</t>
  </si>
  <si>
    <t>Prihodi od kamata na dane zajmove općinskim proračunima</t>
  </si>
  <si>
    <t>64374</t>
  </si>
  <si>
    <t>Prihodi od kamata na dane zajmove HZMO-u, HZZ-u i HZZO-u</t>
  </si>
  <si>
    <t>64375</t>
  </si>
  <si>
    <t>Prihodi od kamata na dane zajmove ostalim izvanproračunskim korisnicima državnog proračuna</t>
  </si>
  <si>
    <t>64376</t>
  </si>
  <si>
    <t>Prihodi od kamata na dane zajmove izvanproračunskim korisnicima županijskih, gradskih i općinskih proračuna</t>
  </si>
  <si>
    <t>64377</t>
  </si>
  <si>
    <t>Sufinanciranje cijene usluge, participacije i slično</t>
  </si>
  <si>
    <t>65264</t>
  </si>
  <si>
    <t>Dopunsko zdravstveno osiguranje</t>
  </si>
  <si>
    <t>65265</t>
  </si>
  <si>
    <t>65267</t>
  </si>
  <si>
    <t>Prihodi s naslova osiguranja, refundacije štete i totalne štete</t>
  </si>
  <si>
    <t>Povrat kapitalnih pomoći danih trgovačkim društvima u javnom sektoru po protestiranim jamstvima</t>
  </si>
  <si>
    <t>Povrat kapitalnih pomoći danih tuzemnim trgovačkim društvima izvan javnog sektora po protestiranim jamstvima</t>
  </si>
  <si>
    <t>Povrat kapitalnih pomoći danih tuzemnim obrtnicima po protestiranim jamstvima</t>
  </si>
  <si>
    <t>Otpremnine</t>
  </si>
  <si>
    <t>31214</t>
  </si>
  <si>
    <t>Naknade za bolest, invalidnost i smrtni slučaj</t>
  </si>
  <si>
    <t>31215</t>
  </si>
  <si>
    <t>Naknade za prijevoz na posao i s posla</t>
  </si>
  <si>
    <t>32121</t>
  </si>
  <si>
    <t>32351</t>
  </si>
  <si>
    <t>Zakupnine za zemljišta</t>
  </si>
  <si>
    <t>32361</t>
  </si>
  <si>
    <t>Obvezni i preventivni zdravstveni pregledi zaposlenika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</si>
  <si>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</si>
  <si>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</si>
  <si>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</si>
  <si>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</si>
  <si>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</si>
  <si>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</si>
  <si>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32398</t>
  </si>
  <si>
    <t>Naknada za energetsku uslugu</t>
  </si>
  <si>
    <t>Naknade za rad članovima predstavničkih i izvršnih tijela i upravnih vijeća</t>
  </si>
  <si>
    <t>32911</t>
  </si>
  <si>
    <t>32923</t>
  </si>
  <si>
    <t>Premije osiguranja zaposlenih</t>
  </si>
  <si>
    <t>Kamate za izdane trezorske zapise u zemlji</t>
  </si>
  <si>
    <t>34111</t>
  </si>
  <si>
    <t>Kamate za izdane trezorske zapise u inozemstvu</t>
  </si>
  <si>
    <t>34112</t>
  </si>
  <si>
    <t>Kamate za izdane mjenice u domaćoj valuti</t>
  </si>
  <si>
    <t>34121</t>
  </si>
  <si>
    <t>Kamate za izdane mjenice u stranoj valuti</t>
  </si>
  <si>
    <t>34122</t>
  </si>
  <si>
    <t>Kamate za izdane obveznice u zemlji</t>
  </si>
  <si>
    <t>34131</t>
  </si>
  <si>
    <t>Kamate za izdane obveznice u inozemstvu</t>
  </si>
  <si>
    <t>34132</t>
  </si>
  <si>
    <t>Kamate za ostale vrijednosne papire u zemlji</t>
  </si>
  <si>
    <t>34191</t>
  </si>
  <si>
    <t>Kamate za ostale vrijednosne papire u inozemstvu</t>
  </si>
  <si>
    <t>34192</t>
  </si>
  <si>
    <t>Kamate za primljene zajmove od međunarodnih organizacija</t>
  </si>
  <si>
    <t>34213</t>
  </si>
  <si>
    <t>Kamate za primljene kredite i zajmove od institucija i tijela EU</t>
  </si>
  <si>
    <t>34214</t>
  </si>
  <si>
    <t>Kamate za primljene zajmove od inozemnih vlada u EU</t>
  </si>
  <si>
    <t>34215</t>
  </si>
  <si>
    <t>Kamate za primljene zajmove od inozemnih vlada izvan EU</t>
  </si>
  <si>
    <t>34216</t>
  </si>
  <si>
    <t>Kamate za primljene kredite od kreditnih institucija u javnom sektoru</t>
  </si>
  <si>
    <t>34222</t>
  </si>
  <si>
    <t>Kamate za primljene zajmove od osiguravajućih društava u javnom sektoru</t>
  </si>
  <si>
    <t>34223</t>
  </si>
  <si>
    <t>Kamate za primljene zajmove od ostalih financijskih institucija u javnom sektoru</t>
  </si>
  <si>
    <t>34224</t>
  </si>
  <si>
    <t>Kamate za primljene kredite od tuzemnih kreditnih institucija izvan javnog sektora</t>
  </si>
  <si>
    <t>34233</t>
  </si>
  <si>
    <t>Kamate za primljene zajmove od tuzemnih osiguravajućih društava izvan javnog sektora</t>
  </si>
  <si>
    <t>34234</t>
  </si>
  <si>
    <t>Kamate za primljene zajmove od ostalih tuzemnih financijskih institucija izvan javnog sektora</t>
  </si>
  <si>
    <t>34235</t>
  </si>
  <si>
    <t>Kamate za primljene kredite od inozemnih kreditnih institucija</t>
  </si>
  <si>
    <t>34236</t>
  </si>
  <si>
    <t>Kamate za primljene zajmove od inozemnih osiguravajućih društava</t>
  </si>
  <si>
    <t>34237</t>
  </si>
  <si>
    <t>Kamate za primljene zajmove od ostalih inozemnih financijskih institucija</t>
  </si>
  <si>
    <t>34238</t>
  </si>
  <si>
    <t>Kamate za primljene zajmove od tuzemnih trgovačkih društava izvan javnog sektora</t>
  </si>
  <si>
    <t>34273</t>
  </si>
  <si>
    <t>Kamate za primljene zajmove od tuzemnih obrtnika</t>
  </si>
  <si>
    <t>34274</t>
  </si>
  <si>
    <t>Kamate za primljene zajmove od inozemnih trgovačkih društava</t>
  </si>
  <si>
    <t>34275</t>
  </si>
  <si>
    <t>Kamate za primljene zajmove od državnog proračuna</t>
  </si>
  <si>
    <t>34281</t>
  </si>
  <si>
    <t>Kamate za primljene zajmove od županijskih proračuna</t>
  </si>
  <si>
    <t>34282</t>
  </si>
  <si>
    <t>Kamate za primljene zajmove od gradskih proračuna</t>
  </si>
  <si>
    <t>34283</t>
  </si>
  <si>
    <t>Kamate za primljene zajmove od općinskih proračuna</t>
  </si>
  <si>
    <t>34284</t>
  </si>
  <si>
    <t>Kamate za primljene zajmove od HZMO-a, HZZ-a, HZZO-a</t>
  </si>
  <si>
    <t>34285</t>
  </si>
  <si>
    <t>Kamate za primljene zajmove od ostalih izvanproračunskih korisnika državnog proračuna</t>
  </si>
  <si>
    <t>34286</t>
  </si>
  <si>
    <t>Kamate za primljene zajmove od izvanproračunskih korisnika županijskih, gradskih i općinskih proračuna</t>
  </si>
  <si>
    <t>34287</t>
  </si>
  <si>
    <t>Diskont na izdane vrijednosne papire</t>
  </si>
  <si>
    <t>34341</t>
  </si>
  <si>
    <t>Subvencije poljoprivrednicima</t>
  </si>
  <si>
    <t>35231</t>
  </si>
  <si>
    <t>Subvencije obrtnicima</t>
  </si>
  <si>
    <t>35232</t>
  </si>
  <si>
    <t>Tekuće pomoći državnom proračunu</t>
  </si>
  <si>
    <t>36313</t>
  </si>
  <si>
    <t>Tekuće pomoći županijskim proračunima</t>
  </si>
  <si>
    <t>36314</t>
  </si>
  <si>
    <t>Tekuće pomoći gradskim proračunima</t>
  </si>
  <si>
    <t>36315</t>
  </si>
  <si>
    <t>Tekuće pomoći općinskim proračunima</t>
  </si>
  <si>
    <t>36316</t>
  </si>
  <si>
    <t>Tekuće pomoći HZMO-u, HZZ-u i HZZO-u</t>
  </si>
  <si>
    <t>36317</t>
  </si>
  <si>
    <t>Tekuće pomoći ostalim izvanproračunskim korisnicima državnog proračuna</t>
  </si>
  <si>
    <t>36318</t>
  </si>
  <si>
    <t>Tekuće pomoći izvanproračunskim korisnicima županijskih, gradskih i općinskih proračuna</t>
  </si>
  <si>
    <t>36319</t>
  </si>
  <si>
    <t>Kapitalne pomoći državnom proračunu</t>
  </si>
  <si>
    <t>36323</t>
  </si>
  <si>
    <t>Kapitalne pomoći županijskim proračunima</t>
  </si>
  <si>
    <t>36324</t>
  </si>
  <si>
    <t>Kapitalne pomoći gradskim proračunima</t>
  </si>
  <si>
    <t>36325</t>
  </si>
  <si>
    <t>Kapitalne pomoći općinskim proračunima</t>
  </si>
  <si>
    <t>36326</t>
  </si>
  <si>
    <t>Kapitalne pomoći HZMO-u, HZZ-u i HZZO-u</t>
  </si>
  <si>
    <t>36327</t>
  </si>
  <si>
    <t>Kapitalne pomoći ostalim izvanproračunskim korisnicima državnog proračuna</t>
  </si>
  <si>
    <t>36328</t>
  </si>
  <si>
    <t>Kapitalne pomoći izvanproračunskim korisnicima županijskih, gradskih i općinskih proračuna</t>
  </si>
  <si>
    <t>36329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</si>
  <si>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</si>
  <si>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</si>
  <si>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</si>
  <si>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</si>
  <si>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</si>
  <si>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</si>
  <si>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</si>
  <si>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</si>
  <si>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</si>
  <si>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</si>
  <si>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</si>
  <si>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</si>
  <si>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</si>
  <si>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</si>
  <si>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</si>
  <si>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</si>
  <si>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</si>
  <si>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</si>
  <si>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</si>
  <si>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</si>
  <si>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</si>
  <si>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</si>
  <si>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</si>
  <si>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</si>
  <si>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</si>
  <si>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</si>
  <si>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</si>
  <si>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</si>
  <si>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</si>
  <si>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36811</t>
  </si>
  <si>
    <t>Tekuće pomoći proračunskim korisnicima državnog proračuna temeljem prijenosa sredstava EU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</si>
  <si>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</si>
  <si>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</si>
  <si>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</si>
  <si>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</si>
  <si>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</si>
  <si>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</si>
  <si>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</si>
  <si>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</si>
  <si>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</si>
  <si>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</si>
  <si>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</si>
  <si>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</si>
  <si>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</si>
  <si>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</si>
  <si>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</si>
  <si>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</si>
  <si>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36821</t>
  </si>
  <si>
    <t>Kapitalne pomoći proračunskim korisnicima državnog proračuna temeljem prijenosa sredstava EU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</si>
  <si>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</si>
  <si>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</si>
  <si>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</si>
  <si>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</si>
  <si>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</si>
  <si>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</si>
  <si>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</si>
  <si>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</si>
  <si>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</si>
  <si>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</si>
  <si>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</si>
  <si>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</si>
  <si>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</si>
  <si>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</si>
  <si>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</si>
  <si>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</si>
  <si>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37131</t>
  </si>
  <si>
    <t>Naknade za bolest i invaliditet</t>
  </si>
  <si>
    <t>37132</t>
  </si>
  <si>
    <t>Naknade za zdravstvenu zaštitu u inozemstvu</t>
  </si>
  <si>
    <t>37139</t>
  </si>
  <si>
    <t>Ostale naknade na temelju osiguranja u novcu</t>
  </si>
  <si>
    <t>37141</t>
  </si>
  <si>
    <t xml:space="preserve">Medicinske (zdravstvene) usluge </t>
  </si>
  <si>
    <t>37143</t>
  </si>
  <si>
    <t>Farmaceutski proizvodi</t>
  </si>
  <si>
    <t>37144</t>
  </si>
  <si>
    <t>Pomoć i njega u kući</t>
  </si>
  <si>
    <t>37149</t>
  </si>
  <si>
    <t>Ostale naknade na temelju osiguranja u naravi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</si>
  <si>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</si>
  <si>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</si>
  <si>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</si>
  <si>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</si>
  <si>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</si>
  <si>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</si>
  <si>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</si>
  <si>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</si>
  <si>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Stipendije i školarine</t>
  </si>
  <si>
    <t>37215</t>
  </si>
  <si>
    <t>Naknade za pomoć bivšim političkim zatvorenicima i neosnovano pritvorenim osobama</t>
  </si>
  <si>
    <t>37216</t>
  </si>
  <si>
    <t>Porodiljne naknade i oprema za novorođenčad</t>
  </si>
  <si>
    <t>37217</t>
  </si>
  <si>
    <t>Pomoć nezaposlenim osobama</t>
  </si>
  <si>
    <t>37218</t>
  </si>
  <si>
    <t>Ostale naknade iz proračuna u novcu</t>
  </si>
  <si>
    <t>37219</t>
  </si>
  <si>
    <t>Sufinanciranje cijene prijevoza</t>
  </si>
  <si>
    <t>37221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</si>
  <si>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</si>
  <si>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</si>
  <si>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</si>
  <si>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</si>
  <si>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</si>
  <si>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</si>
  <si>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</si>
  <si>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Tekuće donacije građanima i kućanstvima</t>
  </si>
  <si>
    <t>38117</t>
  </si>
  <si>
    <t>Kapitalne pomoći trgovačkim društvima u javnom sektoru</t>
  </si>
  <si>
    <t>38612</t>
  </si>
  <si>
    <t>Kapitalne pomoći kreditnim institucijama u javnom sektoru</t>
  </si>
  <si>
    <t>38613</t>
  </si>
  <si>
    <t>Kapitalne pomoći osiguravajućim društvima u javnom sektoru</t>
  </si>
  <si>
    <t>38614</t>
  </si>
  <si>
    <t>Kapitalne pomoći ostalim financijskim institucijama u javnom sektoru</t>
  </si>
  <si>
    <t>38615</t>
  </si>
  <si>
    <t>Kapitalne pomoći trgovačkim društvima izvan javnog sektora</t>
  </si>
  <si>
    <t>38622</t>
  </si>
  <si>
    <t>Kapitalne pomoći kreditnim institucijama izvan javnog sektora</t>
  </si>
  <si>
    <t>38623</t>
  </si>
  <si>
    <t>Kapitalne pomoći osiguravajućim društvima izvan javnog sektora</t>
  </si>
  <si>
    <t>38624</t>
  </si>
  <si>
    <t>Kapitalne pomoći ostalim financijskim institucijama izvan javnog sektora</t>
  </si>
  <si>
    <t>38625</t>
  </si>
  <si>
    <t>38626</t>
  </si>
  <si>
    <t>Kapitalne pomoći zadrugama</t>
  </si>
  <si>
    <t>Kapitalne pomoći poljoprivrednicima</t>
  </si>
  <si>
    <t>38631</t>
  </si>
  <si>
    <t>Kapitalne pomoći obrtnicima</t>
  </si>
  <si>
    <t>38632</t>
  </si>
  <si>
    <t xml:space="preserve">Kapitalne pomoći subjektima u javnom sektoru iz EU sredstava </t>
  </si>
  <si>
    <t>38641</t>
  </si>
  <si>
    <t>38642</t>
  </si>
  <si>
    <t xml:space="preserve">Kapitalne pomoći subjektima izvan javnog sektora iz EU sredstava 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</si>
  <si>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</si>
  <si>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</si>
  <si>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</si>
  <si>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</si>
  <si>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</si>
  <si>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</si>
  <si>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Povrat zajmova danih neprofitnim organizacijama, građanima i kućanstvima u tuzemstvu – dugoročni</t>
  </si>
  <si>
    <t>81212</t>
  </si>
  <si>
    <t>Povrat zajmova danih kreditnim institucijama u javnom sektoru – dugoročni</t>
  </si>
  <si>
    <t>81322</t>
  </si>
  <si>
    <t>Povrat zajmova danih osiguravajućim društvima u javnom sektoru – dugoročni</t>
  </si>
  <si>
    <t>81332</t>
  </si>
  <si>
    <t>Povrat zajmova danih ostalim financijskim institucijama u javnom sektoru – dugoročni</t>
  </si>
  <si>
    <t>81342</t>
  </si>
  <si>
    <t>Povrat zajmova danih trgovačkim društvima u javnom sektoru – kratkoročni</t>
  </si>
  <si>
    <t>81411</t>
  </si>
  <si>
    <t>Povrat zajmova danih trgovačkim društvima u javnom sektoru – dugoročni</t>
  </si>
  <si>
    <t>81412</t>
  </si>
  <si>
    <t>Povrat zajmova danih tuzemnim kreditnim institucijama izvan javnog sektora – dugoročni</t>
  </si>
  <si>
    <t>81532</t>
  </si>
  <si>
    <t>Povrat zajmova danih tuzemnim osiguravajućim društvima izvan javnog sektora – dugoročni</t>
  </si>
  <si>
    <t>81542</t>
  </si>
  <si>
    <t>Povrat zajmova danih ostalim tuzemnim financijskim institucijama izvan javnog sektora - dugoročni</t>
  </si>
  <si>
    <t>81552</t>
  </si>
  <si>
    <t>Povrat zajmova danih tuzemnim trgovačkim društvima izvan javnog sektora - kratkoročni</t>
  </si>
  <si>
    <t>81631</t>
  </si>
  <si>
    <t>Povrat zajmova danih tuzemnim trgovačkim društvima izvan javnog sektora - dugoročni</t>
  </si>
  <si>
    <t>81632</t>
  </si>
  <si>
    <t>Povrat zajmova danih tuzemnim obrtnicima - kratkoročni</t>
  </si>
  <si>
    <t>81641</t>
  </si>
  <si>
    <t>Povrat zajmova danih tuzemnim obrtnicima - dugoročni</t>
  </si>
  <si>
    <t>81642</t>
  </si>
  <si>
    <t>Povrat zajmova danih državnom proračunu - kratkoročni</t>
  </si>
  <si>
    <t>81711</t>
  </si>
  <si>
    <t>Povrat zajmova danih državnom proračunu - dugoročni</t>
  </si>
  <si>
    <t>81712</t>
  </si>
  <si>
    <t>Povrat zajmova danih županijskim proračunima - kratkoročni</t>
  </si>
  <si>
    <t>81721</t>
  </si>
  <si>
    <t>Povrat zajmova danih županijskim proračunima - dugoročni</t>
  </si>
  <si>
    <t>81722</t>
  </si>
  <si>
    <t>Povrat zajmova danih gradskim proračunima - kratkoročni</t>
  </si>
  <si>
    <t>81731</t>
  </si>
  <si>
    <t>Povrat zajmova danih gradskim proračunima - dugoročni</t>
  </si>
  <si>
    <t>81732</t>
  </si>
  <si>
    <t>Povrat zajmova danih općinskim proračunima - kratkoročni</t>
  </si>
  <si>
    <t>81741</t>
  </si>
  <si>
    <t>Povrat zajmova danih općinskim proračunima - dugoročni</t>
  </si>
  <si>
    <t>81742</t>
  </si>
  <si>
    <t>Povrat zajmova danih HZMO-u, HZZ-u i HZZO-u - kratkoročni</t>
  </si>
  <si>
    <t>81751</t>
  </si>
  <si>
    <t>Povrat zajmova danih HZMO-u, HZZ-u i HZZO-u - dugoročni</t>
  </si>
  <si>
    <t>81752</t>
  </si>
  <si>
    <t>Povrat zajmova danih ostalim izvanproračunskim korisnicima državnog proračuna - kratkoročni</t>
  </si>
  <si>
    <t>81761</t>
  </si>
  <si>
    <t>Povrat zajmova danih ostalim izvanproračunskim korisnicima državnog proračuna - dugoročni</t>
  </si>
  <si>
    <t>81762</t>
  </si>
  <si>
    <t>Povrat zajmova danih izvanproračunskim korisnicima županijskih, gradskih i općinskih proračuna - kratkoročni</t>
  </si>
  <si>
    <t>81771</t>
  </si>
  <si>
    <t>Povrat zajmova danih izvanproračunskim korisnicima županijskih, gradskih i općinskih proračuna - dugoročni</t>
  </si>
  <si>
    <t>81772</t>
  </si>
  <si>
    <t>Ostali vrijednosni papiri - tuzemni - dugoročni</t>
  </si>
  <si>
    <t>82412</t>
  </si>
  <si>
    <t>Primljeni zajmovi od međunarodnih organizacija - dugoročni</t>
  </si>
  <si>
    <t>84132</t>
  </si>
  <si>
    <t>Primljeni krediti i zajmovi od institucija i tijela EU - dugoročni</t>
  </si>
  <si>
    <t>84142</t>
  </si>
  <si>
    <t>Primljeni zajmovi od inozemnih vlada u EU - dugoročni</t>
  </si>
  <si>
    <t>84152</t>
  </si>
  <si>
    <t>Primljeni zajmovi od inozemnih vlada izvan EU - dugoročni</t>
  </si>
  <si>
    <t>84162</t>
  </si>
  <si>
    <t>Primljeni krediti od kreditnih institucija u javnom sektoru - kratkoročni</t>
  </si>
  <si>
    <t>84221</t>
  </si>
  <si>
    <t>Primljeni krediti od kreditnih institucija u javnom sektoru - dugoročni</t>
  </si>
  <si>
    <t>84222</t>
  </si>
  <si>
    <t>84223</t>
  </si>
  <si>
    <t>Primljeni financijski leasing od kreditnih institucija u javnom sektoru</t>
  </si>
  <si>
    <t>Primljeni zajmovi od osiguravajućih društava u javnom sektoru - dugoročni</t>
  </si>
  <si>
    <t>84232</t>
  </si>
  <si>
    <t>Primljeni zajmovi od ostalih financijskih institucija u javnom sektoru - dugoročni</t>
  </si>
  <si>
    <t>84242</t>
  </si>
  <si>
    <t>84243</t>
  </si>
  <si>
    <t>Primljeni financijski leasing od ostalih financijskih institucija u javnom sektoru</t>
  </si>
  <si>
    <t>Primljeni zajmovi od trgovačkih društava u javnom sektoru - dugoročni</t>
  </si>
  <si>
    <t>84312</t>
  </si>
  <si>
    <t>Primljeni krediti od tuzemnih kreditnih institucija izvan javnog sektora - kratkoročni</t>
  </si>
  <si>
    <t>84431</t>
  </si>
  <si>
    <t>Primljeni krediti od tuzemnih kreditnih institucija izvan javnog sektora - dugoročni</t>
  </si>
  <si>
    <t>84432</t>
  </si>
  <si>
    <t>84433</t>
  </si>
  <si>
    <t>Primljeni financijski leasing od tuzemnih kreditnih institucija izvan javnog sektora</t>
  </si>
  <si>
    <t>Primljeni zajmovi od tuzemnih osiguravajućih društava izvan javnog sektora - dugoročni</t>
  </si>
  <si>
    <t>84442</t>
  </si>
  <si>
    <t>Primljeni zajmovi od ostalih tuzemnih financijskih institucija izvan javnog sektora - dugoročni</t>
  </si>
  <si>
    <t>84452</t>
  </si>
  <si>
    <t>84453</t>
  </si>
  <si>
    <t>Primljeni financijski leasing od ostalih tuzemnih financijskih institucija izvan javnog sektora</t>
  </si>
  <si>
    <t>Primljeni krediti od inozemnih kreditnih institucija - kratkoročni</t>
  </si>
  <si>
    <t>84461</t>
  </si>
  <si>
    <t>Primljeni krediti od inozemnih kreditnih institucija - dugoročni</t>
  </si>
  <si>
    <t>84462</t>
  </si>
  <si>
    <t>84463</t>
  </si>
  <si>
    <t>Primljeni financijski leasing od inozemnih kreditnih institucija</t>
  </si>
  <si>
    <t>Primljeni zajmovi od inozemnih osiguravajućih društava - dugoročni</t>
  </si>
  <si>
    <t>84472</t>
  </si>
  <si>
    <t>Primljeni zajmovi od ostalih inozemnih financijskih institucija - dugoročni</t>
  </si>
  <si>
    <t>84482</t>
  </si>
  <si>
    <t>84483</t>
  </si>
  <si>
    <t>Primljeni financijski leasing od ostalih inozemnih financijskih institucija</t>
  </si>
  <si>
    <t>Primljeni zajmovi od tuzemnih trgovačkih društava izvan javnog sektora - dugoročni</t>
  </si>
  <si>
    <t>84532</t>
  </si>
  <si>
    <t>Primljeni zajmovi od tuzemnih obrtnika - dugoročni</t>
  </si>
  <si>
    <t>84542</t>
  </si>
  <si>
    <t>Primljeni zajmovi od inozemnih trgovačkih društava - dugoročni</t>
  </si>
  <si>
    <t>84552</t>
  </si>
  <si>
    <t>Primljeni zajmovi od državnog proračuna - kratkoročni</t>
  </si>
  <si>
    <t>84711</t>
  </si>
  <si>
    <t>Primljeni zajmovi od državnog proračuna - dugoročni</t>
  </si>
  <si>
    <t>84712</t>
  </si>
  <si>
    <t>Primljeni zajmovi od županijskih proračuna - kratkoročni</t>
  </si>
  <si>
    <t>84721</t>
  </si>
  <si>
    <t>Primljeni zajmovi od županijskih proračuna - dugoročni</t>
  </si>
  <si>
    <t>84722</t>
  </si>
  <si>
    <t>Primljeni zajmovi od gradskih proračuna - kratkoročni</t>
  </si>
  <si>
    <t>84731</t>
  </si>
  <si>
    <t>Primljeni zajmovi od gradskih proračuna - dugoročni</t>
  </si>
  <si>
    <t>84732</t>
  </si>
  <si>
    <t>Primljeni zajmovi od općinskih proračuna - kratkoročni</t>
  </si>
  <si>
    <t>84741</t>
  </si>
  <si>
    <t>Primljeni zajmovi od općinskih proračuna - dugoročni</t>
  </si>
  <si>
    <t>84742</t>
  </si>
  <si>
    <t>Primljeni zajmovi od HZMO-a, HZZ-a i HZZO-a - kratkoročni</t>
  </si>
  <si>
    <t>84751</t>
  </si>
  <si>
    <t>Primljeni zajmovi od HZMO-a, HZZ-a i HZZO-a - dugoročni</t>
  </si>
  <si>
    <t>84752</t>
  </si>
  <si>
    <t>Primljeni zajmovi od ostalih izvanproračunskih korisnika državnog proračuna - kratkoročni</t>
  </si>
  <si>
    <t>84761</t>
  </si>
  <si>
    <t>Primljeni zajmovi od ostalih izvanproračunskih korisnika državnog proračuna - dugoročni</t>
  </si>
  <si>
    <t>84762</t>
  </si>
  <si>
    <t>84771</t>
  </si>
  <si>
    <t>Primljeni zajmovi od izvanproračunskih korisnika županijskih, gradskih i općinskih proračuna - kratkoročni</t>
  </si>
  <si>
    <t>84772</t>
  </si>
  <si>
    <t>Primljeni zajmovi od izvanproračunskih korisnika županijskih, gradskih i općinskih proračuna - dugoročni</t>
  </si>
  <si>
    <t>Ostali tuzemni vrijednosni papiri - dugoročni</t>
  </si>
  <si>
    <t>85412</t>
  </si>
  <si>
    <t>Dani zajmovi neprofitnim organizacijama, građanima i kućanstvima u tuzemstvu – dugoročni</t>
  </si>
  <si>
    <t>51212</t>
  </si>
  <si>
    <t>Dani zajmovi kreditnim institucijama u javnom sektoru – dugoročni</t>
  </si>
  <si>
    <t>51322</t>
  </si>
  <si>
    <t>Dani zajmovi osiguravajućim društvima u javnom sektoru – dugoročni</t>
  </si>
  <si>
    <t>51332</t>
  </si>
  <si>
    <t>Dani zajmovi ostalim financijskim institucijama u javnom sektoru – dugoročni</t>
  </si>
  <si>
    <t>51342</t>
  </si>
  <si>
    <t>Dani zajmovi trgovačkim društvima u javnom sektoru – kratkoročni</t>
  </si>
  <si>
    <t>51411</t>
  </si>
  <si>
    <t>Dani zajmovi trgovačkim društvima u javnom sektoru – dugoročni</t>
  </si>
  <si>
    <t>51412</t>
  </si>
  <si>
    <t>Dani zajmovi tuzemnim kreditnim institucijama izvan javnog sektora – dugoročni</t>
  </si>
  <si>
    <t>51532</t>
  </si>
  <si>
    <t>Dani zajmovi tuzemnim osiguravajućim društvima izvan javnog sektora – dugoročni</t>
  </si>
  <si>
    <t>51542</t>
  </si>
  <si>
    <t>Dani zajmovi ostalim tuzemnim financijskim institucijama izvan javnog sektora – dugoročni</t>
  </si>
  <si>
    <t>51552</t>
  </si>
  <si>
    <t>Dani zajmovi tuzemnim trgovačkim društvima izvan javnog sektora – kratkoročni</t>
  </si>
  <si>
    <t>51631</t>
  </si>
  <si>
    <t>Dani zajmovi tuzemnim trgovačkim društvima izvan javnog sektora – dugoročni</t>
  </si>
  <si>
    <t>51632</t>
  </si>
  <si>
    <t>Dani zajmovi tuzemnim obrtnicima – kratkoročni</t>
  </si>
  <si>
    <t>51641</t>
  </si>
  <si>
    <t>Dani zajmovi tuzemnim obrtnicima – dugoročni</t>
  </si>
  <si>
    <t>51642</t>
  </si>
  <si>
    <t>Dani zajmovi državnom proračunu – kratkoročni</t>
  </si>
  <si>
    <t>51711</t>
  </si>
  <si>
    <t>Dani zajmovi državnom proračunu – dugoročni</t>
  </si>
  <si>
    <t>51712</t>
  </si>
  <si>
    <t>Dani zajmovi županijskim proračunima – kratkoročni</t>
  </si>
  <si>
    <t>51721</t>
  </si>
  <si>
    <t>Dani zajmovi županijskim proračunima – dugoročni</t>
  </si>
  <si>
    <t>51722</t>
  </si>
  <si>
    <t>Dani zajmovi gradskim proračunima – kratkoročni</t>
  </si>
  <si>
    <t>51731</t>
  </si>
  <si>
    <t>Dani zajmovi gradskim proračunima – dugoročni</t>
  </si>
  <si>
    <t>51732</t>
  </si>
  <si>
    <t>Dani zajmovi općinskim proračunima – kratkoročni</t>
  </si>
  <si>
    <t>51741</t>
  </si>
  <si>
    <t>Dani zajmovi općinskim proračunima – dugoročni</t>
  </si>
  <si>
    <t>51742</t>
  </si>
  <si>
    <t>Dani zajmovi HZMO-u, HZZ-u i HZZO-u – kratkoročni</t>
  </si>
  <si>
    <t>51751</t>
  </si>
  <si>
    <t>Dani zajmovi HZMO-u, HZZ-u i HZZO-u – dugoročni</t>
  </si>
  <si>
    <t>51752</t>
  </si>
  <si>
    <t>Dani zajmovi ostalim izvanproračunskim korisnicima državnog proračuna – kratkoročni</t>
  </si>
  <si>
    <t>51761</t>
  </si>
  <si>
    <t>Dani zajmovi ostalim izvanproračunskim korisnicima državnog proračuna – dugoročni</t>
  </si>
  <si>
    <t>51762</t>
  </si>
  <si>
    <t>Dani zajmovi izvanproračunskim korisnicima županijskih, gradskih i općinskih proračuna – kratkoročni</t>
  </si>
  <si>
    <t>51771</t>
  </si>
  <si>
    <t>Dani zajmovi izvanproračunskim korisnicima županijskih, gradskih i općinskih proračuna – dugoročni</t>
  </si>
  <si>
    <t>51772</t>
  </si>
  <si>
    <t>Otplata glavnice primljenih zajmova od međunarodnih organizacija – dugoročnih</t>
  </si>
  <si>
    <t>54132</t>
  </si>
  <si>
    <t>Otplata glavnice primljenih kredita i zajmova od institucija i tijela EU – dugoročnih</t>
  </si>
  <si>
    <t>54142</t>
  </si>
  <si>
    <t>Otplata glavnice primljenih zajmova od inozemnih vlada u EU – dugoročnih</t>
  </si>
  <si>
    <t>54152</t>
  </si>
  <si>
    <t>Otplata glavnice primljenih zajmova od inozemnih vlada izvan EU – dugoročnih</t>
  </si>
  <si>
    <t>54162</t>
  </si>
  <si>
    <t>Otplata glavnice primljenih kredita od kreditnih institucija u javnom sektoru – kratkoročnih</t>
  </si>
  <si>
    <t>54221</t>
  </si>
  <si>
    <t>Otplata glavnice primljenih kredita od kreditnih institucija u javnom sektoru – dugoročnih</t>
  </si>
  <si>
    <t>54222</t>
  </si>
  <si>
    <t>54223</t>
  </si>
  <si>
    <t>Otplata glavnice po financijskom leasingu od kreditnih institucija u javnom sektoru</t>
  </si>
  <si>
    <t>Otplata glavnice primljenih zajmova od osiguravajućih društava u javnom sektoru – dugoročnih</t>
  </si>
  <si>
    <t>54232</t>
  </si>
  <si>
    <t>Otplata glavnice primljenih zajmova od ostalih financijskih institucija u javnom sektoru – dugoročnih</t>
  </si>
  <si>
    <t>54242</t>
  </si>
  <si>
    <t>54243</t>
  </si>
  <si>
    <t>Otplata glavnice po financijskom leasingu od ostalih financijskih institucija u javnom sektoru</t>
  </si>
  <si>
    <t>Otplata glavnice primljenih zajmova od trgovačkih društava u javnom sektoru – dugoročnih</t>
  </si>
  <si>
    <t>54312</t>
  </si>
  <si>
    <t>Otplata glavnice primljenih kredita od tuzemnih kreditnih institucija izvan javnog sektora – kratkoročnih</t>
  </si>
  <si>
    <t>54431</t>
  </si>
  <si>
    <t>Otplata glavnice primljenih kredita od tuzemnih kreditnih institucija izvan javnog sektora – dugoročnih</t>
  </si>
  <si>
    <t>54432</t>
  </si>
  <si>
    <t>54433</t>
  </si>
  <si>
    <t>Otplata glavnice po financijskom leasingu od tuzemnih kreditnih institucija izvan javnog sektora</t>
  </si>
  <si>
    <t>Otplata glavnice primljenih zajmova od tuzemnih osiguravajućih društava izvan javnog sektora – dugoročnih</t>
  </si>
  <si>
    <t>54442</t>
  </si>
  <si>
    <t>Otplata glavnice primljenih zajmova od ostalih tuzemnih financijskih institucija izvan javnog sektora – dugoročnih</t>
  </si>
  <si>
    <t>54452</t>
  </si>
  <si>
    <t>54453</t>
  </si>
  <si>
    <t>Otplata glavnice po financijskom leasingu od ostalih tuzemnih financijskih institucija izvan javnog sektora</t>
  </si>
  <si>
    <t>Otplata glavnice primljenih kredita od inozemnih kreditnih institucija – kratkoročnih</t>
  </si>
  <si>
    <t>54461</t>
  </si>
  <si>
    <t>Otplata glavnice primljenih kredita od inozemnih kreditnih institucija – dugoročnih</t>
  </si>
  <si>
    <t>54462</t>
  </si>
  <si>
    <t>54463</t>
  </si>
  <si>
    <t>Otplata glavnice po financijskom leasingu od inozemnih kreditnih institucija</t>
  </si>
  <si>
    <t>Otplata glavnice primljenih zajmova od inozemnih osiguravajućih društava – dugoročnih</t>
  </si>
  <si>
    <t>54472</t>
  </si>
  <si>
    <t>Otplata glavnice primljenih zajmova od ostalih inozemnih financijskih institucija – dugoročnih</t>
  </si>
  <si>
    <t>54482</t>
  </si>
  <si>
    <t>54483</t>
  </si>
  <si>
    <t>Otplata glavnice primljenog financijskog leasinga od ostalih inozemnih financijskih institucija</t>
  </si>
  <si>
    <t>Otplata glavnice primljenih zajmova od tuzemnih trgovačkih društava izvan javnog sektora – dugoročnih</t>
  </si>
  <si>
    <t>54532</t>
  </si>
  <si>
    <t>Otplata glavnice primljenih zajmova od tuzemnih obrtnika – dugoročnih</t>
  </si>
  <si>
    <t>54542</t>
  </si>
  <si>
    <t>Otplata glavnice primljenih zajmova od inozemnih trgovačkih društava – dugoročnih</t>
  </si>
  <si>
    <t>54552</t>
  </si>
  <si>
    <t>Otplata glavnice primljenih zajmova od državnog proračuna – kratkoročnih</t>
  </si>
  <si>
    <t>54711</t>
  </si>
  <si>
    <t>Otplata glavnice primljenih zajmova od državnog proračuna – dugoročnih</t>
  </si>
  <si>
    <t>54712</t>
  </si>
  <si>
    <t>Otplata glavnice primljenih zajmova od županijskih proračuna – kratkoročnih</t>
  </si>
  <si>
    <t>54721</t>
  </si>
  <si>
    <t>Otplata glavnice primljenih zajmova od županijskih proračuna – dugoročnih</t>
  </si>
  <si>
    <t>54722</t>
  </si>
  <si>
    <t>Otplata glavnice primljenih zajmova od gradskih proračuna – kratkoročnih</t>
  </si>
  <si>
    <t>54731</t>
  </si>
  <si>
    <t>Otplata glavnice primljenih zajmova od gradskih proračuna – dugoročnih</t>
  </si>
  <si>
    <t>54732</t>
  </si>
  <si>
    <t>Otplata glavnice primljenih zajmova od općinskih proračuna – kratkoročnih</t>
  </si>
  <si>
    <t>54741</t>
  </si>
  <si>
    <t>Otplata glavnice primljenih zajmova od općinskih proračuna – dugoročnih</t>
  </si>
  <si>
    <t>54742</t>
  </si>
  <si>
    <t>Otplata glavnice primljenih zajmova od HZMO-a, HZZ-a i HZZO-a – kratkoročnih</t>
  </si>
  <si>
    <t>54751</t>
  </si>
  <si>
    <t>Otplata glavnice primljenih zajmova od HZMO-a, HZZ-a i HZZO-a – dugoročnih</t>
  </si>
  <si>
    <t>54752</t>
  </si>
  <si>
    <t>Otplata glavnice primljenih zajmova od ostalih izvanproračunskih korisnika državnog proračuna – kratkoročnih</t>
  </si>
  <si>
    <t>54761</t>
  </si>
  <si>
    <t>Otplata glavnice primljenih zajmova od ostalih izvanproračunskih korisnika državnog proračuna – dugoročnih</t>
  </si>
  <si>
    <t>54762</t>
  </si>
  <si>
    <t>Otplata glavnice primljenih zajmova od izvanproračunskih korisnika županijskih, gradskih i općinskih proračuna – kratkoročnih</t>
  </si>
  <si>
    <t>54771</t>
  </si>
  <si>
    <t>Otplata glavnice primljenih zajmova od izvanproračunskih korisnika županijskih, gradskih i općinskih proračuna – dugoročnih</t>
  </si>
  <si>
    <t>54772</t>
  </si>
  <si>
    <t>Izdaci za otplatu glavnice za izdane ostale vrijednosne papire u zemlji – dugoročne</t>
  </si>
  <si>
    <t>55312</t>
  </si>
  <si>
    <t>Obvezni dodatni podaci</t>
  </si>
  <si>
    <t>Račun iz rač. plana</t>
  </si>
  <si>
    <t>OPIS</t>
  </si>
  <si>
    <t>Stanje na kraju prethodne godine</t>
  </si>
  <si>
    <t>Stanje na kraju izvještajnog razdoblja</t>
  </si>
  <si>
    <t>26224,26233, 26244,26314</t>
  </si>
  <si>
    <t>Obveze za zajmove po faktoringu od kreditnih institucija, osiguravajućih društava, ostalih financijskih institucija i trgovačkih društava u javnom sektoru</t>
  </si>
  <si>
    <t>26224,26233,26244,26314</t>
  </si>
  <si>
    <t>26243</t>
  </si>
  <si>
    <t>Obveze za financijski leasing od ostalih financijskih institucija u javnom sektoru</t>
  </si>
  <si>
    <t>26453</t>
  </si>
  <si>
    <t>Obveze za financijski leasing od ostalih tuzemnih financijskih institucija izvan javnog sektora</t>
  </si>
  <si>
    <t>Obveze za zajmove po faktoringu od ostalih tuzemnih financijskih institucija izvan javnog sektora</t>
  </si>
  <si>
    <t>26454</t>
  </si>
  <si>
    <t>26463</t>
  </si>
  <si>
    <t>Obveze za financijski leasing od inozemnih kreditnih institucija</t>
  </si>
  <si>
    <t>26464,26473, 26484,26554, 26564</t>
  </si>
  <si>
    <t>Obveze za zajmove po faktoringu od inozemnih kreditnih institucija, inozemnih osiguravajućih društava, ostalih inozemnih financijskih institucija, inozemnih trgovačkih društava i inozemnih obrtnika</t>
  </si>
  <si>
    <t>26464,26473,26484,26554,26564</t>
  </si>
  <si>
    <t>26483</t>
  </si>
  <si>
    <t>Obveze za financijski leasing od ostalih inozemnih financijskih institucija</t>
  </si>
  <si>
    <t>Obveze za zajmove po faktoringu od tuzemnih trgovačkih društava izvan javnog sektora</t>
  </si>
  <si>
    <t>26534</t>
  </si>
  <si>
    <t>BILANCA</t>
  </si>
  <si>
    <t>Stanje 1. siječnja</t>
  </si>
  <si>
    <t>Stanje 31. prosinca</t>
  </si>
  <si>
    <t>IMOVINA (šifre 0+1)</t>
  </si>
  <si>
    <t>B001</t>
  </si>
  <si>
    <t>Nefinancijska imovina (šifre 01+02+03+04+05+06)</t>
  </si>
  <si>
    <t>0</t>
  </si>
  <si>
    <t>01</t>
  </si>
  <si>
    <t>Neproizvedena dugotrajna imovina (šifre 011+012-019)</t>
  </si>
  <si>
    <t>011</t>
  </si>
  <si>
    <t>Materijalna imovina - prirodna bogatstva</t>
  </si>
  <si>
    <t>012</t>
  </si>
  <si>
    <t xml:space="preserve">Nematerijalna imovina </t>
  </si>
  <si>
    <t>019</t>
  </si>
  <si>
    <t>Ispravak vrijednosti neproizvedene dugotrajne imovine</t>
  </si>
  <si>
    <t>02</t>
  </si>
  <si>
    <t>Proizvedena dugotrajna imovina (šifre '021 i 02921' + '022 i 02922' + '023 i 02923' + '024 i 02924' + '025 i 02925' + '026 i 02926')</t>
  </si>
  <si>
    <t>021 i 02921</t>
  </si>
  <si>
    <t>Građevinski objekti (šifre 0211 do 0214 - 02921)</t>
  </si>
  <si>
    <t>0211</t>
  </si>
  <si>
    <t>0212</t>
  </si>
  <si>
    <t>0213</t>
  </si>
  <si>
    <t>0214</t>
  </si>
  <si>
    <t>02921</t>
  </si>
  <si>
    <t>Ispravak vrijednosti građevinskih objekata</t>
  </si>
  <si>
    <t>022 i 02922</t>
  </si>
  <si>
    <t>Postrojenja i oprema (šifre 0221 do 0228 - 02922)</t>
  </si>
  <si>
    <t>0221</t>
  </si>
  <si>
    <t>0222</t>
  </si>
  <si>
    <t>0223</t>
  </si>
  <si>
    <t>0224</t>
  </si>
  <si>
    <t>0225</t>
  </si>
  <si>
    <t>Instrumenti, uređaji i strojevi</t>
  </si>
  <si>
    <t>0226</t>
  </si>
  <si>
    <t>0227</t>
  </si>
  <si>
    <t>0228</t>
  </si>
  <si>
    <t>02922</t>
  </si>
  <si>
    <t>Ispravak vrijednosti postrojenja i opreme</t>
  </si>
  <si>
    <t>023 i 02923</t>
  </si>
  <si>
    <t>Prijevozna sredstva (šifre 0231 do 0234 - 02923)</t>
  </si>
  <si>
    <t>0231</t>
  </si>
  <si>
    <t>0232</t>
  </si>
  <si>
    <t xml:space="preserve">Prijevozna sredstva u željezničkom prometu </t>
  </si>
  <si>
    <t>0233</t>
  </si>
  <si>
    <t>0234</t>
  </si>
  <si>
    <t>02923</t>
  </si>
  <si>
    <t xml:space="preserve">Ispravak vrijednosti prijevoznih sredstava </t>
  </si>
  <si>
    <t>024 i 02924</t>
  </si>
  <si>
    <t>Knjige, umjetnička djela i ostale izložbene vrijednosti (šifre 0241 do 0244 - 02924)</t>
  </si>
  <si>
    <t>0241</t>
  </si>
  <si>
    <t>0242</t>
  </si>
  <si>
    <t>0243</t>
  </si>
  <si>
    <t>0244</t>
  </si>
  <si>
    <t>02924</t>
  </si>
  <si>
    <t>Ispravak vrijednosti knjiga, umjetničkih djela i ostalih izložbenih vrijednosti</t>
  </si>
  <si>
    <t>025 i 02925</t>
  </si>
  <si>
    <t>Višegodišnji nasadi i osnovno stado (šifre 0251+0252-02925)</t>
  </si>
  <si>
    <t>0251</t>
  </si>
  <si>
    <t>0252</t>
  </si>
  <si>
    <t>02925</t>
  </si>
  <si>
    <t>Ispravak vrijednosti višegodišnjih nasada i osnovnog stada</t>
  </si>
  <si>
    <t>026 i 02926</t>
  </si>
  <si>
    <t>Nematerijalna proizvedena imovina (šifre 0261 do 0264 - 02926)</t>
  </si>
  <si>
    <t>0261</t>
  </si>
  <si>
    <t>0262</t>
  </si>
  <si>
    <t>Ulaganja u računalne programe</t>
  </si>
  <si>
    <t>0263</t>
  </si>
  <si>
    <t>0264</t>
  </si>
  <si>
    <t>02926</t>
  </si>
  <si>
    <t>Ispravak vrijednosti nematerijalne proizvedene imovine</t>
  </si>
  <si>
    <t>03</t>
  </si>
  <si>
    <t>Plemeniti metali i ostale pohranjene vrijednosti</t>
  </si>
  <si>
    <t>04</t>
  </si>
  <si>
    <t>Sitni inventar i auto gume (šifre 041+042-049)</t>
  </si>
  <si>
    <t>041</t>
  </si>
  <si>
    <t>Zalihe sitnog inventara i auto guma</t>
  </si>
  <si>
    <t>042</t>
  </si>
  <si>
    <t>Sitni inventar i auto gume u upotrebi</t>
  </si>
  <si>
    <t>049</t>
  </si>
  <si>
    <t>Ispravak vrijednosti sitnog inventara</t>
  </si>
  <si>
    <t>05</t>
  </si>
  <si>
    <t>Dugotrajna nefinancijska imovina u pripremi (šifre 051 do 056)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</si>
  <si>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</si>
  <si>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</si>
  <si>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</si>
  <si>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</si>
  <si>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</si>
  <si>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</si>
  <si>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</si>
  <si>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</si>
  <si>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</si>
  <si>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</si>
  <si>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</si>
  <si>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dugotrajna imovina u pripremi</t>
  </si>
  <si>
    <t>06</t>
  </si>
  <si>
    <t>Proizvedena kratkotrajna imovina (šifre 061 do 064)</t>
  </si>
  <si>
    <t>061</t>
  </si>
  <si>
    <t>Zalihe za obavljanje djelatnosti</t>
  </si>
  <si>
    <t>062</t>
  </si>
  <si>
    <t>Proizvodnja i proizvodi</t>
  </si>
  <si>
    <t>063</t>
  </si>
  <si>
    <t>Zalihe vojnih sredstava za jednokratnu upotrebu</t>
  </si>
  <si>
    <t>064</t>
  </si>
  <si>
    <t>Roba za daljnju prodaju</t>
  </si>
  <si>
    <t>1</t>
  </si>
  <si>
    <t>Financijska imovina (šifre 11+12+13+14+15+16+17+19)</t>
  </si>
  <si>
    <t>11</t>
  </si>
  <si>
    <t>Novac u banci i blagajni (šifre 111+112 do 114)</t>
  </si>
  <si>
    <t>111</t>
  </si>
  <si>
    <t>Novac u banci (šifre 1111 do 1114)</t>
  </si>
  <si>
    <t>1111</t>
  </si>
  <si>
    <t>Novac na računu kod Hrvatske narodne banke</t>
  </si>
  <si>
    <t>1112</t>
  </si>
  <si>
    <t>Novac na računu kod tuzemnih poslovnih banaka</t>
  </si>
  <si>
    <t>1113</t>
  </si>
  <si>
    <t>Novac na računu kod inozemnih poslovnih banaka</t>
  </si>
  <si>
    <t>1114</t>
  </si>
  <si>
    <t>Prijelazni račun</t>
  </si>
  <si>
    <t>112</t>
  </si>
  <si>
    <t xml:space="preserve">Izdvojena novčana sredstva </t>
  </si>
  <si>
    <t>113</t>
  </si>
  <si>
    <t>Novac u blagajni</t>
  </si>
  <si>
    <t>114</t>
  </si>
  <si>
    <t>Vrijednosnice u blagajni</t>
  </si>
  <si>
    <t>12</t>
  </si>
  <si>
    <t>Depoziti, jamčevni polozi i potraživanja od zaposlenih te za više plaćene poreze i ostalo (šifre 121 + 122 do 124 - 125 + 129)</t>
  </si>
  <si>
    <t>121</t>
  </si>
  <si>
    <t>Depoziti u kreditnim i ostalim financijskim institucijama (šifre 1211+1212)</t>
  </si>
  <si>
    <t>1211</t>
  </si>
  <si>
    <t>Depoziti u tuzemnim kreditnim i ostalim financijskim institucijama</t>
  </si>
  <si>
    <t>1212</t>
  </si>
  <si>
    <t>Depoziti u inozemnim kreditnim i ostalim financijskim institucijama</t>
  </si>
  <si>
    <t>122</t>
  </si>
  <si>
    <t>Jamčevni polozi</t>
  </si>
  <si>
    <t>123</t>
  </si>
  <si>
    <t>Potraživanja od zaposlenih</t>
  </si>
  <si>
    <t>124</t>
  </si>
  <si>
    <t>Potraživanja za više plaćene poreze i doprinose</t>
  </si>
  <si>
    <t>125</t>
  </si>
  <si>
    <t>Ispravak vrijednosti potraživanja od zaposlenih te za više plaćene poreze i ostalo</t>
  </si>
  <si>
    <t>129</t>
  </si>
  <si>
    <t>Ostala potraživanja</t>
  </si>
  <si>
    <t>13</t>
  </si>
  <si>
    <t>Potraživanja za dane zajmove (šifre 13X1+13X2-139)</t>
  </si>
  <si>
    <t>Zajmovi - tuzemni (šifre 1321+1332+1333+1334+1341+1353+1354+1355+
1363+1364+1371+1372+1373+1374+1375+1376+1377)</t>
  </si>
  <si>
    <t>13X1</t>
  </si>
  <si>
    <t>1321</t>
  </si>
  <si>
    <t>Zajmovi neprofitnim organizacijama, građanima i kućanstvima u tuzemstvu</t>
  </si>
  <si>
    <t>1332</t>
  </si>
  <si>
    <t>Zajmovi kreditnim institucijama u javnom sektoru</t>
  </si>
  <si>
    <t>1333</t>
  </si>
  <si>
    <t>Zajmovi osiguravajućim društvima u javnom sektoru</t>
  </si>
  <si>
    <t>1334</t>
  </si>
  <si>
    <t>Zajmovi ostalim financijskim institucijama u javnom sektoru</t>
  </si>
  <si>
    <t>1341</t>
  </si>
  <si>
    <t>Zajmovi trgovačkim društvima u javnom sektoru</t>
  </si>
  <si>
    <t>1353</t>
  </si>
  <si>
    <t>Zajmovi tuzemnim kreditnim institucijama izvan javnog sektora</t>
  </si>
  <si>
    <t>1354</t>
  </si>
  <si>
    <t>Zajmovi tuzemnim osiguravajućim društvima izvan javnog sektora</t>
  </si>
  <si>
    <t>1355</t>
  </si>
  <si>
    <t>Zajmovi ostalim tuzemnim financijskim institucijama izvan javnog sektora</t>
  </si>
  <si>
    <t>1363</t>
  </si>
  <si>
    <t>Zajmovi tuzemnim trgovačkim društvima izvan javnog sektora</t>
  </si>
  <si>
    <t>1364</t>
  </si>
  <si>
    <t>Zajmovi tuzemnim obrtnicima</t>
  </si>
  <si>
    <t>1371</t>
  </si>
  <si>
    <t>Zajmovi državnom proračunu</t>
  </si>
  <si>
    <t>1372</t>
  </si>
  <si>
    <t>Zajmovi županijskim proračunima</t>
  </si>
  <si>
    <t>1373</t>
  </si>
  <si>
    <t>Zajmovi gradskim proračunima</t>
  </si>
  <si>
    <t>1374</t>
  </si>
  <si>
    <t>Zajmovi općinskim proračunima</t>
  </si>
  <si>
    <t>1375</t>
  </si>
  <si>
    <t>Zajmovi HZMO-u, HZZ-u, HZZO-u</t>
  </si>
  <si>
    <t>1376</t>
  </si>
  <si>
    <t>Zajmovi ostalim izvanproračunskim korisnicima državnog proračuna</t>
  </si>
  <si>
    <t>1377</t>
  </si>
  <si>
    <t>Zajmovi izvanproračunskim korisnicima županijskih, gradskih i općinskih proračuna</t>
  </si>
  <si>
    <t>Zajmovi - inozemni (šifre 1313+1314+1315+1316+1322+1356+1357+1358
+1365+1366)</t>
  </si>
  <si>
    <t>13X2</t>
  </si>
  <si>
    <t>1313</t>
  </si>
  <si>
    <t xml:space="preserve">Zajmovi međunarodnim organizacijama </t>
  </si>
  <si>
    <t>1314</t>
  </si>
  <si>
    <t>Zajmovi institucijama i tijelima EU</t>
  </si>
  <si>
    <t>1315</t>
  </si>
  <si>
    <t>Zajmovi inozemnim vladama u EU</t>
  </si>
  <si>
    <t>1316</t>
  </si>
  <si>
    <t>Zajmovi inozemnim vladama izvan EU</t>
  </si>
  <si>
    <t>1322</t>
  </si>
  <si>
    <t>Zajmovi neprofitnim organizacijama, građanima i kućanstvima u inozemstvu</t>
  </si>
  <si>
    <t>1356</t>
  </si>
  <si>
    <t>Zajmovi inozemnim kreditnim institucijama</t>
  </si>
  <si>
    <t>1357</t>
  </si>
  <si>
    <t>Zajmovi inozemnim osiguravajućim društvima</t>
  </si>
  <si>
    <t>1358</t>
  </si>
  <si>
    <t>Zajmovi ostalim inozemnim financijskim institucijama</t>
  </si>
  <si>
    <t>1365</t>
  </si>
  <si>
    <t>Zajmovi inozemnim trgovačkim društvima</t>
  </si>
  <si>
    <t>1366</t>
  </si>
  <si>
    <t>Zajmovi inozemnim obrtnicima</t>
  </si>
  <si>
    <t>139</t>
  </si>
  <si>
    <t>Ispravak vrijednosti danih zajmova</t>
  </si>
  <si>
    <t>14</t>
  </si>
  <si>
    <t>Vrijednosni papiri (šifre 14X1+14X2-149)</t>
  </si>
  <si>
    <t>Vrijednosni papiri - tuzemni (šifre 1411+1421+1431+1441+1451+1461)</t>
  </si>
  <si>
    <t>14X1</t>
  </si>
  <si>
    <t>1411</t>
  </si>
  <si>
    <t>Čekovi</t>
  </si>
  <si>
    <t>1421</t>
  </si>
  <si>
    <t>Komercijalni i blagajnički zapisi</t>
  </si>
  <si>
    <t>1431</t>
  </si>
  <si>
    <t>Mjenice</t>
  </si>
  <si>
    <t>1441</t>
  </si>
  <si>
    <t>Obveznice</t>
  </si>
  <si>
    <t>1451</t>
  </si>
  <si>
    <t>Opcije i drugi financijski derivati</t>
  </si>
  <si>
    <t>1461</t>
  </si>
  <si>
    <t>Ostali vrijednosni papiri</t>
  </si>
  <si>
    <t>Vrijednosni papiri - inozemni (šifre 1412+1422+1432+1442+1452+1462)</t>
  </si>
  <si>
    <t>14X2</t>
  </si>
  <si>
    <t>1412</t>
  </si>
  <si>
    <t>1422</t>
  </si>
  <si>
    <t>1432</t>
  </si>
  <si>
    <t>1442</t>
  </si>
  <si>
    <t>1452</t>
  </si>
  <si>
    <t>1462</t>
  </si>
  <si>
    <t>149</t>
  </si>
  <si>
    <t>Ispravak vrijednosti vrijednosnih papira</t>
  </si>
  <si>
    <t>15</t>
  </si>
  <si>
    <t>Dionice i udjeli u glavnici (šifre 15X1+15X2-159)</t>
  </si>
  <si>
    <t>Dionice i udjeli u glavnici - tuzemni (šifre 1512+1513+1514+1521+1531+1541)</t>
  </si>
  <si>
    <t>15X1</t>
  </si>
  <si>
    <t>1512</t>
  </si>
  <si>
    <t>1513</t>
  </si>
  <si>
    <t>1514</t>
  </si>
  <si>
    <t>1521</t>
  </si>
  <si>
    <t>1531</t>
  </si>
  <si>
    <t>1541</t>
  </si>
  <si>
    <t>Dionice i udjeli u glavnici - inozemni (šifre 1532+1542)</t>
  </si>
  <si>
    <t>15X2</t>
  </si>
  <si>
    <t>1532</t>
  </si>
  <si>
    <t>1542</t>
  </si>
  <si>
    <t>159</t>
  </si>
  <si>
    <t>Ispravak vrijednosti dionica i udjela u glavnici</t>
  </si>
  <si>
    <t>16</t>
  </si>
  <si>
    <t>Potraživanja za prihode poslovanja (šifre 161 do 163 + 164 do 168-169)</t>
  </si>
  <si>
    <t>161</t>
  </si>
  <si>
    <t>Potraživanja za poreze</t>
  </si>
  <si>
    <t>162</t>
  </si>
  <si>
    <t>Potraživanja za doprinose</t>
  </si>
  <si>
    <t>163</t>
  </si>
  <si>
    <t>Potraživanja za pomoći iz inozemstva i od subjekata unutar općeg proračuna (šifre 1631 do 1638)</t>
  </si>
  <si>
    <t>1631</t>
  </si>
  <si>
    <t>Potraživanja za pomoći od inozemnih vlada</t>
  </si>
  <si>
    <t>1632</t>
  </si>
  <si>
    <t>Potraživanja za pomoći od međunarodnih organizacija te institucija i tijela EU</t>
  </si>
  <si>
    <t>1633</t>
  </si>
  <si>
    <t>Potraživanja za pomoći proračunu iz drugih proračuna</t>
  </si>
  <si>
    <t>1634</t>
  </si>
  <si>
    <t>Potraživanja za pomoći od izvanproračunskih korisnika</t>
  </si>
  <si>
    <t>1635</t>
  </si>
  <si>
    <t>Pomoći izravnanja za decentralizirane funkcije</t>
  </si>
  <si>
    <t>1636</t>
  </si>
  <si>
    <t>Potraživanja za pomoći proračunskim korisnicima iz proračuna koji im nije nadležan</t>
  </si>
  <si>
    <t>1637</t>
  </si>
  <si>
    <t>Potraživanja za povrat pomoći danih unutar općeg proračuna po protestiranim jamstvima</t>
  </si>
  <si>
    <t>1638</t>
  </si>
  <si>
    <t>Potraživanja za pomoći iz državnog proračuna temeljem prijenosa EU sredstava</t>
  </si>
  <si>
    <t>164</t>
  </si>
  <si>
    <t>Potraživanja za prihode od imovine</t>
  </si>
  <si>
    <t>165</t>
  </si>
  <si>
    <t>Potraživanja za upravne i administrativne pristojbe, pristojbe po posebnim propisima i naknade</t>
  </si>
  <si>
    <t>166</t>
  </si>
  <si>
    <t>Potraživanja za prihode od prodaje proizvoda i robe te pruženih usluga i za povrat po protestiranim jamstvima</t>
  </si>
  <si>
    <t>167</t>
  </si>
  <si>
    <t>Potraživanja proračunskih korisnika za sredstva uplaćena u nadležni proračun i za prihode od HZZO-a na temelju ugovornih obveza</t>
  </si>
  <si>
    <t>168</t>
  </si>
  <si>
    <t>Potraživanja za kazne i upravne mjere te ostale prihode</t>
  </si>
  <si>
    <t>169</t>
  </si>
  <si>
    <t>Ispravak vrijednosti potraživanja</t>
  </si>
  <si>
    <t>17</t>
  </si>
  <si>
    <t>Potraživanja od prodaje nefinancijske imovine (šifre 171 do 174 - 179)</t>
  </si>
  <si>
    <t>171</t>
  </si>
  <si>
    <t>Potraživanje od prodaje neproizvedene dugotrajne imovine</t>
  </si>
  <si>
    <t>172</t>
  </si>
  <si>
    <t>Potraživanja od prodaje proizvedene dugotrajne imovine</t>
  </si>
  <si>
    <t>173</t>
  </si>
  <si>
    <t>Potraživanja od prodaje plemenitih metala i ostalih pohranjenih vrijednosti</t>
  </si>
  <si>
    <t>174</t>
  </si>
  <si>
    <t>Potraživanja  od prodaje proizvedene kratkotrajne imovine</t>
  </si>
  <si>
    <t>179</t>
  </si>
  <si>
    <t>Ispravak vrijednosti potraživanja za prodanu nefinancijsku imovinu</t>
  </si>
  <si>
    <t>Rashodi budućih razdoblja i nedospjela naplata prihoda (šifre 191 do 193)</t>
  </si>
  <si>
    <t>191</t>
  </si>
  <si>
    <t>Rashodi budućih razdoblja</t>
  </si>
  <si>
    <t>192</t>
  </si>
  <si>
    <t>Nedospjela naplata prihoda</t>
  </si>
  <si>
    <t>193</t>
  </si>
  <si>
    <t>Kontinuirani rashodi budućih razdoblja</t>
  </si>
  <si>
    <t>OBVEZE I VLASTITI IZVORI (šifre 2+9)</t>
  </si>
  <si>
    <t>B003</t>
  </si>
  <si>
    <t>2</t>
  </si>
  <si>
    <t xml:space="preserve">Obveze (šifre 23+24+25+26+29) </t>
  </si>
  <si>
    <t>23</t>
  </si>
  <si>
    <t>Obveze za rashode poslovanja (šifre 231 do 234 + 235 do 239)</t>
  </si>
  <si>
    <t>231</t>
  </si>
  <si>
    <t>Obveze za zaposlene</t>
  </si>
  <si>
    <t>232</t>
  </si>
  <si>
    <t>Obveze za materijalne rashode</t>
  </si>
  <si>
    <t>234</t>
  </si>
  <si>
    <t>Obveze za financijske rashode (šifre 2341 do 2343)</t>
  </si>
  <si>
    <t>2341</t>
  </si>
  <si>
    <t>Obveze za kamate za izdane vrijednosne papire</t>
  </si>
  <si>
    <t>2342</t>
  </si>
  <si>
    <t>Obveze za kamate na primljene kredite i zajmove</t>
  </si>
  <si>
    <t>2343</t>
  </si>
  <si>
    <t>Obveze za ostale financijske rashode</t>
  </si>
  <si>
    <t>235</t>
  </si>
  <si>
    <t>Obveze za subvencije</t>
  </si>
  <si>
    <t>236</t>
  </si>
  <si>
    <t>Obveze za povrat pomoći primljenih unutar općeg proračuna po protestiranim jamstvima</t>
  </si>
  <si>
    <t>237</t>
  </si>
  <si>
    <t>Obveze za naknade građanima i kućanstvima</t>
  </si>
  <si>
    <t>238</t>
  </si>
  <si>
    <t>Obveze za kazne, naknade šteta i kapitalne pomoći</t>
  </si>
  <si>
    <t>239</t>
  </si>
  <si>
    <t>Ostale tekuće obveze</t>
  </si>
  <si>
    <t>24</t>
  </si>
  <si>
    <t>Obveze za nabavu nefinancijske imovine</t>
  </si>
  <si>
    <t>25</t>
  </si>
  <si>
    <t>Obveze za vrijednosne papire (šifre 25X1+25X2-259)</t>
  </si>
  <si>
    <t>Obveze za vrijednosne papire - tuzemne (šifre 2511+2521+2531+2541+2551+
2561)</t>
  </si>
  <si>
    <t>25X1</t>
  </si>
  <si>
    <t>2511</t>
  </si>
  <si>
    <t>Obveze za čekove</t>
  </si>
  <si>
    <t>2521</t>
  </si>
  <si>
    <t>Obveze za trezorske zapise</t>
  </si>
  <si>
    <t>2531</t>
  </si>
  <si>
    <t>Obveze za mjenice</t>
  </si>
  <si>
    <t>2541</t>
  </si>
  <si>
    <t>Obveze za obveznice</t>
  </si>
  <si>
    <t>2551</t>
  </si>
  <si>
    <t>Obveze za opcije i druge financijske derivate</t>
  </si>
  <si>
    <t>2561</t>
  </si>
  <si>
    <t>Obveze za ostale vrijednosne papire</t>
  </si>
  <si>
    <t xml:space="preserve">Obveze za vrijednosne papire - inozemne (šifre 2512+2522+2532+2542+2552+
2562) </t>
  </si>
  <si>
    <t>25X2</t>
  </si>
  <si>
    <t>2512</t>
  </si>
  <si>
    <t>2522</t>
  </si>
  <si>
    <t>2532</t>
  </si>
  <si>
    <t>2542</t>
  </si>
  <si>
    <t>2552</t>
  </si>
  <si>
    <t>2562</t>
  </si>
  <si>
    <t>259</t>
  </si>
  <si>
    <t>Ispravak vrijednosti obveza za vrijednosne papire</t>
  </si>
  <si>
    <t>26</t>
  </si>
  <si>
    <t>Obveze za kredite i zajmove (šifre 26X1+26X2)</t>
  </si>
  <si>
    <t>Obveze za kredite i zajmove - tuzemne (šifre 2622+2623+2624+2631+2643
+2644+2645+2653+2654+2671+2672+2673+2674+2675+2676+2677)</t>
  </si>
  <si>
    <t>26X1</t>
  </si>
  <si>
    <t>2622</t>
  </si>
  <si>
    <t>Obveze za kredite od kreditnih institucija u javnom sektoru</t>
  </si>
  <si>
    <t>2623</t>
  </si>
  <si>
    <t>Obveze za zajmove od osiguravajućih društava u javnom sektoru</t>
  </si>
  <si>
    <t>2624</t>
  </si>
  <si>
    <t>Obveze za zajmove od ostalih financijskih institucija u javnom sektoru</t>
  </si>
  <si>
    <t>2631</t>
  </si>
  <si>
    <t>Obveze za zajmove od trgovačkih društava u javnom sektoru</t>
  </si>
  <si>
    <t>2643</t>
  </si>
  <si>
    <t>Obveze za kredite od tuzemnih kreditnih institucija izvan javnog sektora</t>
  </si>
  <si>
    <t>2644</t>
  </si>
  <si>
    <t>Obveze za zajmove od tuzemnih osiguravajućih društava izvan javnog sektora</t>
  </si>
  <si>
    <t>2645</t>
  </si>
  <si>
    <t>Obveze za zajmove od ostalih tuzemnih financijskih institucija izvan javnog sektora</t>
  </si>
  <si>
    <t>2653</t>
  </si>
  <si>
    <t>Obveze za zajmove od tuzemnih trgovačkih društava izvan javnog sektora</t>
  </si>
  <si>
    <t>2654</t>
  </si>
  <si>
    <t>Obveze za zajmove od tuzemnih obrtnika</t>
  </si>
  <si>
    <t>2671</t>
  </si>
  <si>
    <t>Obveze za zajmove od državnog proračuna</t>
  </si>
  <si>
    <t>2672</t>
  </si>
  <si>
    <t>Obveze za zajmove od županijskih proračuna</t>
  </si>
  <si>
    <t>2673</t>
  </si>
  <si>
    <t>Obveze za zajmove od gradskih proračuna</t>
  </si>
  <si>
    <t>2674</t>
  </si>
  <si>
    <t>Obveze za zajmove od općinskih proračuna</t>
  </si>
  <si>
    <t>2675</t>
  </si>
  <si>
    <t>Obveze za zajmove od HZMO-a, HZZ-a i HZZO-a</t>
  </si>
  <si>
    <t>2676</t>
  </si>
  <si>
    <t>Obveze za zajmove od ostalih izvanproračunskih korisnika državnog proračuna</t>
  </si>
  <si>
    <t>2677</t>
  </si>
  <si>
    <t>Obveze za zajmove od izvanproračunskih korisnika županijskih, gradskih i općinskih proračuna</t>
  </si>
  <si>
    <t>Obveze za kredite i zajmove - inozemne (šifre 2613+2614+2615+2616+2646+
2647+2648+2655+2656)</t>
  </si>
  <si>
    <t>26X2</t>
  </si>
  <si>
    <t>2613</t>
  </si>
  <si>
    <t>Obveze za zajmove od međunarodnih organizacija</t>
  </si>
  <si>
    <t>2614</t>
  </si>
  <si>
    <t>Obveze za kredite i zajmove od institucija i tijela EU</t>
  </si>
  <si>
    <t>Obveze za zajmove od inozemnih vlada u EU</t>
  </si>
  <si>
    <t>2615</t>
  </si>
  <si>
    <t>Obveze za zajmove od inozemnih vlada izvan EU</t>
  </si>
  <si>
    <t>2616</t>
  </si>
  <si>
    <t>Obveze za kredite od inozemnih kreditnih institucija</t>
  </si>
  <si>
    <t>2646</t>
  </si>
  <si>
    <t>Obveze za zajmove od inozemnih osiguravajućih društava</t>
  </si>
  <si>
    <t>2647</t>
  </si>
  <si>
    <t>Obveze za zajmove od ostalih inozemnih financijskih institucija</t>
  </si>
  <si>
    <t>2648</t>
  </si>
  <si>
    <t>Obveze za zajmove od inozemnih trgovačkih društava</t>
  </si>
  <si>
    <t>2655</t>
  </si>
  <si>
    <t>Obveze za zajmove od inozemnih obrtnika</t>
  </si>
  <si>
    <t>2656</t>
  </si>
  <si>
    <t>29</t>
  </si>
  <si>
    <t>Odgođeno plaćanje rashoda i prihodi budućih razdoblja (šifre 291+292)</t>
  </si>
  <si>
    <t>291</t>
  </si>
  <si>
    <t>Odgođeno plaćanje rashoda</t>
  </si>
  <si>
    <t>292</t>
  </si>
  <si>
    <t>Naplaćeni prihodi budućih razdoblja</t>
  </si>
  <si>
    <t>9</t>
  </si>
  <si>
    <t>Vlastiti izvori (šifre 91 + 922 - 93 + 96 do 98)</t>
  </si>
  <si>
    <t>91</t>
  </si>
  <si>
    <t>Vlastiti izvori i ispravak vlastitih izvora (šifre 911-912)</t>
  </si>
  <si>
    <t>911</t>
  </si>
  <si>
    <t>Vlastiti izvori (šifre 9111+9112)</t>
  </si>
  <si>
    <t>9111</t>
  </si>
  <si>
    <t>Vlastiti izvori iz proračuna</t>
  </si>
  <si>
    <t>9112</t>
  </si>
  <si>
    <t>Ostali vlastiti izvori</t>
  </si>
  <si>
    <t>912</t>
  </si>
  <si>
    <t>Ispravak vlastitih izvora za obveze (šifre 9121+9122)</t>
  </si>
  <si>
    <t>9121</t>
  </si>
  <si>
    <t>Ispravak vlastitih izvora iz proračuna za obveze</t>
  </si>
  <si>
    <t>9122</t>
  </si>
  <si>
    <t>Ispravak ostalih vlastitih izvora za obveze</t>
  </si>
  <si>
    <t>922</t>
  </si>
  <si>
    <t>Višak/manjak prihoda (šifre 9221-9222)</t>
  </si>
  <si>
    <t>9221</t>
  </si>
  <si>
    <t>Višak prihoda (šifre 92211 do 92213)</t>
  </si>
  <si>
    <t>Višak prihoda poslovanja</t>
  </si>
  <si>
    <t>Višak prihoda od nefinancijske imovine</t>
  </si>
  <si>
    <t>Višak primitaka od financijske imovine</t>
  </si>
  <si>
    <t>9222</t>
  </si>
  <si>
    <t>Manjak prihoda (šifre 92221 do 92223)</t>
  </si>
  <si>
    <t>Manjak prihoda poslovanja</t>
  </si>
  <si>
    <t>Manjak prihoda od nefinancijske imovine</t>
  </si>
  <si>
    <t>Manjak primitaka od financijske imovine</t>
  </si>
  <si>
    <t>93</t>
  </si>
  <si>
    <t>Obračunati rashodi poslovanja</t>
  </si>
  <si>
    <t>Obračunati prihodi poslovanja</t>
  </si>
  <si>
    <t>Obračunati prihodi od prodaje nefinancijske imovine</t>
  </si>
  <si>
    <t>98</t>
  </si>
  <si>
    <t>Rezerviranja viška prihoda</t>
  </si>
  <si>
    <t>99</t>
  </si>
  <si>
    <t>Izvanbilančni zapisi (=0)</t>
  </si>
  <si>
    <t>991</t>
  </si>
  <si>
    <t>Izvanbilančni zapisi - aktiva (šifra 996)</t>
  </si>
  <si>
    <t>996</t>
  </si>
  <si>
    <t>Izvanbilančni zapisi - pasiva</t>
  </si>
  <si>
    <t>dio 13</t>
  </si>
  <si>
    <t>Potraživanja za dane zajmove - dospjela</t>
  </si>
  <si>
    <t>dio 13 D</t>
  </si>
  <si>
    <t>Potraživanja za dane zajmove - nedospjela</t>
  </si>
  <si>
    <t>dio 13 N</t>
  </si>
  <si>
    <t>dio 16</t>
  </si>
  <si>
    <t>Potraživanja za prihode poslovanja - dospjela</t>
  </si>
  <si>
    <t>dio 16 D</t>
  </si>
  <si>
    <t>Potraživanja za prihode poslovanja - nedospjela</t>
  </si>
  <si>
    <t>dio 16 N</t>
  </si>
  <si>
    <t>dio 17</t>
  </si>
  <si>
    <t>Potraživanja od prodaje nefinancijske imovine - dospjela</t>
  </si>
  <si>
    <t>dio 17 D</t>
  </si>
  <si>
    <t>Potraživanja od prodaje nefinancijske imovine - nedospjela</t>
  </si>
  <si>
    <t>dio 17 N</t>
  </si>
  <si>
    <t>12911</t>
  </si>
  <si>
    <t>Potraživanja za naknade koje se refundiraju</t>
  </si>
  <si>
    <t>12912</t>
  </si>
  <si>
    <t>Potraživanja za predujmove</t>
  </si>
  <si>
    <t>12913</t>
  </si>
  <si>
    <t>Potraživanja za dane predujmove za EU projekte</t>
  </si>
  <si>
    <t>12921</t>
  </si>
  <si>
    <t>Ostala nespomenuta potraživanja</t>
  </si>
  <si>
    <t>12931</t>
  </si>
  <si>
    <t>Potraživanja za prodana potraživanja (faktoring)</t>
  </si>
  <si>
    <t>12941</t>
  </si>
  <si>
    <t>Potraživanja proračuna od proračunskih korisnika za povrat u nadležni proračun</t>
  </si>
  <si>
    <t>Potraživanja za povrat pomoći danih proračunskim korisnicima državnog proračuna po protestiranim jamstvima</t>
  </si>
  <si>
    <t>Potraživanja za povrat pomoći danih proračunskim korisnicima županijskih, gradskih i općinskih proračuna po protestiranim jamstvima</t>
  </si>
  <si>
    <t>Potraživanja za povrat pomoći danih županijskim proračunima po protestiranim jamstvima</t>
  </si>
  <si>
    <t>Potraživanja za povrat pomoći danih gradskim proračunima po protestiranim jamstvima</t>
  </si>
  <si>
    <t>Potraživanja za povrat pomoći danih općinskim proračunima po protestiranim jamstvima</t>
  </si>
  <si>
    <t>Potraživanja za povrat pomoći danih HZMO-u, HZZ-u i HZZO-u po protestiranim jamstvima</t>
  </si>
  <si>
    <t>Potraživanja za povrat pomoći danih ostalim izvanproračunskim korisnicima državnog proračuna po protestiranim jamstvima</t>
  </si>
  <si>
    <t>Potraživanja za povrat pomoći danih izvanproračunskim korisnicima županijskih, gradskih i općinskih proračuna po protestiranim jamstvima</t>
  </si>
  <si>
    <t>16631</t>
  </si>
  <si>
    <t>Potraživanja za povrat donacija danih neprofitnim organizacijama, građanima i kućanstvima u tuzemstvu po protestiranim jamstvima</t>
  </si>
  <si>
    <t>16641</t>
  </si>
  <si>
    <t>Potraživanja za povrat kapitalnih pomoći danih trgovačkim društvima u javnom sektoru po protestiranim jamstvima</t>
  </si>
  <si>
    <t>16642</t>
  </si>
  <si>
    <t>Potraživanja za povrat kapitalnih pomoći danih tuzemnim trgovačkim društvima izvan javnog sektora po protestiranim jamstvima</t>
  </si>
  <si>
    <t>16643</t>
  </si>
  <si>
    <t>Potraživanja za povrat kapitalnih pomoći danih tuzemnim obrtnicima po protestiranim jamstvima</t>
  </si>
  <si>
    <t>16721</t>
  </si>
  <si>
    <t>Potraživanja proračunskih korisnika za sredstva uplaćena u nadležni proračun</t>
  </si>
  <si>
    <t>dio 23</t>
  </si>
  <si>
    <t>Obveze za rashode poslovanja - dospjele</t>
  </si>
  <si>
    <t>dio 23 D</t>
  </si>
  <si>
    <t>Obveze za rashode poslovanja - nedospjele</t>
  </si>
  <si>
    <t>dio 23 N</t>
  </si>
  <si>
    <t>dio 24</t>
  </si>
  <si>
    <t>Obveze za nabavu nefinancijske imovine - dospjele</t>
  </si>
  <si>
    <t>dio 24 D</t>
  </si>
  <si>
    <t>Obveze za nabavu nefinancijske imovine - nedospjele</t>
  </si>
  <si>
    <t>dio 24 N</t>
  </si>
  <si>
    <t>dio 25</t>
  </si>
  <si>
    <t>Obveze za vrijednosne papire - dospjele</t>
  </si>
  <si>
    <t>dio 25 D</t>
  </si>
  <si>
    <t>Obveze za vrijednosne papire - nedospjele</t>
  </si>
  <si>
    <t>dio 25 N</t>
  </si>
  <si>
    <t>dio 26</t>
  </si>
  <si>
    <t>Obveze za kredite i zajmove - dospjele</t>
  </si>
  <si>
    <t>dio 26 D</t>
  </si>
  <si>
    <t>Obveze za kredite i zajmove - nedospjele</t>
  </si>
  <si>
    <t>dio 26 N</t>
  </si>
  <si>
    <t>23951</t>
  </si>
  <si>
    <t>Obveze za predujmove</t>
  </si>
  <si>
    <t>23952</t>
  </si>
  <si>
    <t>Obveze za depozite</t>
  </si>
  <si>
    <t>23953</t>
  </si>
  <si>
    <t>Obveze za jamčevine</t>
  </si>
  <si>
    <t>Ostale nespomenute obveze</t>
  </si>
  <si>
    <t>23954</t>
  </si>
  <si>
    <t xml:space="preserve">Obveze za naplaćene tuđe prihode </t>
  </si>
  <si>
    <t>23955</t>
  </si>
  <si>
    <t>Obveze proračuna za naplaćena sredstva proračunskog korisnika</t>
  </si>
  <si>
    <t>23956</t>
  </si>
  <si>
    <t>Obveze za EU predujmove</t>
  </si>
  <si>
    <t>23957</t>
  </si>
  <si>
    <t>Obveze proračunskih korisnika za povrat u proračun</t>
  </si>
  <si>
    <t>23958</t>
  </si>
  <si>
    <t>26223</t>
  </si>
  <si>
    <t>Obveze za financijski leasing od kreditnih institucija u javnom sektoru</t>
  </si>
  <si>
    <t>Obveze za zajmove po faktoringu od kreditnih institucija u javnom sektoru</t>
  </si>
  <si>
    <t>26224</t>
  </si>
  <si>
    <t>Obveze za zajmove po faktoringu od osiguravajućih društava u javnom sektoru</t>
  </si>
  <si>
    <t>26233</t>
  </si>
  <si>
    <t>Obveze za zajmove po faktoringu od ostalih financijskih institucija u javnom sektoru</t>
  </si>
  <si>
    <t>26244</t>
  </si>
  <si>
    <t>Obveze za zajmove po faktoringu od trgovačkih društava u javnom sektoru</t>
  </si>
  <si>
    <t>26314</t>
  </si>
  <si>
    <t>26433</t>
  </si>
  <si>
    <t>Obveze za financijski leasing od tuzemnih kreditnih institucija izvan javnog sektora</t>
  </si>
  <si>
    <t>Obveze za zajmove po faktoringu od tuzemnih kreditnih institucija izvan javnog sektora</t>
  </si>
  <si>
    <t>26434</t>
  </si>
  <si>
    <t>Obveze za zajmove po faktoringu od tuzemnih osiguravajućih društava izvan javnog sektora</t>
  </si>
  <si>
    <t>26443</t>
  </si>
  <si>
    <t>Obveze za zajmove po faktoringu od inozemnih kreditnih institucija</t>
  </si>
  <si>
    <t>26464</t>
  </si>
  <si>
    <t>Obveze za zajmove po faktoringu od inozemnih osiguravajućih društava</t>
  </si>
  <si>
    <t>26473</t>
  </si>
  <si>
    <t>Obveze za zajmove po faktoringu od ostalih inozemnih financijskih institucija</t>
  </si>
  <si>
    <t>26484</t>
  </si>
  <si>
    <t>Obveze za zajmove po faktoringu od tuzemnih obrtnika</t>
  </si>
  <si>
    <t>26544</t>
  </si>
  <si>
    <t>Obveze za zajmove po faktoringu od inozemnih trgovačkih društava</t>
  </si>
  <si>
    <t>26554</t>
  </si>
  <si>
    <t>Obveze za zajmove po faktoringu od inozemnih obrtnika</t>
  </si>
  <si>
    <t>26564</t>
  </si>
  <si>
    <t>IZVJEŠTAJ O RASHODIMA PREMA FUNKCIJSKOJ KLASIFIKACIJI</t>
  </si>
  <si>
    <t>Brojč. ozn. funk. klas.</t>
  </si>
  <si>
    <t>Opće javne usluge (šifre 011+012+013+014 do 018)</t>
  </si>
  <si>
    <t>Izvršna i zakonodavna tijela, financijski i fiskalni poslovi, vanjski poslovi (šifre 0111 do 0113)</t>
  </si>
  <si>
    <t>0111</t>
  </si>
  <si>
    <t>Izvršna i zakonodavna tijela</t>
  </si>
  <si>
    <t>0112</t>
  </si>
  <si>
    <t>Financijski i fiskalni poslovi</t>
  </si>
  <si>
    <t>0113</t>
  </si>
  <si>
    <t>Vanjski poslovi</t>
  </si>
  <si>
    <t>Inozemna ekonomska pomoć (šifre 0121+0122)</t>
  </si>
  <si>
    <t>0121</t>
  </si>
  <si>
    <t>Ekonomska pomoć zemljama u razvoju i zemljama u tranziciji</t>
  </si>
  <si>
    <t>0122</t>
  </si>
  <si>
    <t>Ekonomska pomoć usmjerena preko međunarodnih agencija</t>
  </si>
  <si>
    <t>013</t>
  </si>
  <si>
    <t>Opće usluge (šifre 0131 do 0133)</t>
  </si>
  <si>
    <t>0131</t>
  </si>
  <si>
    <t>Opće usluge vezane za službenike</t>
  </si>
  <si>
    <t>0132</t>
  </si>
  <si>
    <t>Sveukupno planiranje i statističke usluge</t>
  </si>
  <si>
    <t>0133</t>
  </si>
  <si>
    <t>Ostale opće usluge</t>
  </si>
  <si>
    <t>014</t>
  </si>
  <si>
    <t>Osnovna istraživanja</t>
  </si>
  <si>
    <t>015</t>
  </si>
  <si>
    <t>Istraživanje i razvoj: Opće javne usluge</t>
  </si>
  <si>
    <t>016</t>
  </si>
  <si>
    <t>Opće javne usluge koje nisu drugdje svrstane</t>
  </si>
  <si>
    <t>017</t>
  </si>
  <si>
    <t>Transakcije vezane za javni dug</t>
  </si>
  <si>
    <t>018</t>
  </si>
  <si>
    <t>Prijenosi općeg karaktera između različitih državnih razina</t>
  </si>
  <si>
    <t>Obrana (šifre 021 do 025)</t>
  </si>
  <si>
    <t>021</t>
  </si>
  <si>
    <t>Vojna obrana</t>
  </si>
  <si>
    <t>022</t>
  </si>
  <si>
    <t>Civilna obrana</t>
  </si>
  <si>
    <t>023</t>
  </si>
  <si>
    <t>Inozemna vojna pomoć</t>
  </si>
  <si>
    <t>024</t>
  </si>
  <si>
    <t>Istraživanje i razvoj obrane</t>
  </si>
  <si>
    <t>025</t>
  </si>
  <si>
    <t>Rashodi za obranu koji nisu drugdje svrstani</t>
  </si>
  <si>
    <t>Javni red i sigurnost (šifre 031 do 036)</t>
  </si>
  <si>
    <t>031</t>
  </si>
  <si>
    <t>Usluge policije</t>
  </si>
  <si>
    <t>032</t>
  </si>
  <si>
    <t>Usluge protupožarne zaštite</t>
  </si>
  <si>
    <t>033</t>
  </si>
  <si>
    <t>Sudovi</t>
  </si>
  <si>
    <t>034</t>
  </si>
  <si>
    <t>Zatvori</t>
  </si>
  <si>
    <t>035</t>
  </si>
  <si>
    <t>Istraživanje i razvoj: Javni red i sigurnost</t>
  </si>
  <si>
    <t>036</t>
  </si>
  <si>
    <t>Rashodi za javni red i sigurnost koji nisu drugdje svrstani</t>
  </si>
  <si>
    <t>Ekonomski poslovi (šifre 041+042+043+044+045+046+047+048+049)</t>
  </si>
  <si>
    <t xml:space="preserve">Opći ekonomski, trgovački i poslovi vezani uz rad (šifre 0411+0412) </t>
  </si>
  <si>
    <t>0411</t>
  </si>
  <si>
    <t>Opći ekonomski i trgovački poslovi</t>
  </si>
  <si>
    <t>0412</t>
  </si>
  <si>
    <t>Opći poslovi vezani uz rad</t>
  </si>
  <si>
    <t>Poljoprivreda, šumarstvo, ribarstvo i lov (šifre 0421 do 0423)</t>
  </si>
  <si>
    <t>0421</t>
  </si>
  <si>
    <t>Poljoprivreda</t>
  </si>
  <si>
    <t>0422</t>
  </si>
  <si>
    <t>Šumarstvo</t>
  </si>
  <si>
    <t>0423</t>
  </si>
  <si>
    <t>Ribarstvo i lov</t>
  </si>
  <si>
    <t>043</t>
  </si>
  <si>
    <t>Gorivo i energija (šifre 0431 do 0436)</t>
  </si>
  <si>
    <t>0431</t>
  </si>
  <si>
    <t>Ugljen i ostala kruta mineralna goriva</t>
  </si>
  <si>
    <t>0432</t>
  </si>
  <si>
    <t>Nafta i prirodni plin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</si>
  <si>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</si>
  <si>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</si>
  <si>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</si>
  <si>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</si>
  <si>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</si>
  <si>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</si>
  <si>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</si>
  <si>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Ostale vrste energije</t>
  </si>
  <si>
    <t>044</t>
  </si>
  <si>
    <t>Rudarstvo, proizvodnja i građevinarstvo (šifre 0441 do 0443)</t>
  </si>
  <si>
    <t>0441</t>
  </si>
  <si>
    <t>Rudarstvo, mineralni resursi i ostala mineralna goriva</t>
  </si>
  <si>
    <t>0442</t>
  </si>
  <si>
    <t xml:space="preserve">Proizvodnja </t>
  </si>
  <si>
    <t>0443</t>
  </si>
  <si>
    <t>Građevinarstvo</t>
  </si>
  <si>
    <t>045</t>
  </si>
  <si>
    <t>Promet (šifre 0451 do 0455)</t>
  </si>
  <si>
    <t>0451</t>
  </si>
  <si>
    <t>Cestovni promet</t>
  </si>
  <si>
    <t>0452</t>
  </si>
  <si>
    <t>Promet vodnim putovima</t>
  </si>
  <si>
    <t>0453</t>
  </si>
  <si>
    <t>Željeznički promet</t>
  </si>
  <si>
    <t>0454</t>
  </si>
  <si>
    <t>Zračni promet</t>
  </si>
  <si>
    <t>0455</t>
  </si>
  <si>
    <t>Promet cjevovodima i ostali promet</t>
  </si>
  <si>
    <t>046</t>
  </si>
  <si>
    <t>Komunikacije</t>
  </si>
  <si>
    <t>047</t>
  </si>
  <si>
    <t>Ostale industrije (šifre 0471 do 0474)</t>
  </si>
  <si>
    <t>0471</t>
  </si>
  <si>
    <t>Distribucija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</si>
  <si>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</si>
  <si>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</si>
  <si>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</si>
  <si>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</si>
  <si>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</si>
  <si>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</si>
  <si>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</si>
  <si>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Istraživanje i razvoj: Ekonomski poslovi (šifre 0481 do 0487)</t>
  </si>
  <si>
    <t>0481</t>
  </si>
  <si>
    <t>Istraživanje i razvoj: Opći ekonomski, trgovački i poslovi vezani uz rad</t>
  </si>
  <si>
    <t>0482</t>
  </si>
  <si>
    <t>Istraživanje i razvoj: Poljoprivreda, šumarstvo, ribarstvo i lov</t>
  </si>
  <si>
    <t>0483</t>
  </si>
  <si>
    <t>Istraživanje i razvoj: Gorivo i energija</t>
  </si>
  <si>
    <t>0484</t>
  </si>
  <si>
    <t>Istraživanje i razvoj: Rudarstvo, proizvodnja i građevinarstvo</t>
  </si>
  <si>
    <t>0485</t>
  </si>
  <si>
    <t>Istraživanje i razvoj: Promet</t>
  </si>
  <si>
    <t>0486</t>
  </si>
  <si>
    <t>Istraživanje i razvoj: Komunikacije</t>
  </si>
  <si>
    <t>0487</t>
  </si>
  <si>
    <t>Istraživanje i razvoj: Ostale industrije</t>
  </si>
  <si>
    <t>Ekonomski poslovi koji nisu drugdje svrstani</t>
  </si>
  <si>
    <t>Zaštita okoliša (šifre 051 do 056)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</si>
  <si>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</si>
  <si>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</si>
  <si>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</si>
  <si>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</si>
  <si>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</si>
  <si>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</si>
  <si>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unapređenja stanovanja i zajednice (šifre 061 do 066)</t>
  </si>
  <si>
    <t>Razvoj stanovanja</t>
  </si>
  <si>
    <t>Razvoj zajednice</t>
  </si>
  <si>
    <t>Opskrba vodom</t>
  </si>
  <si>
    <t>Ulična rasvjeta</t>
  </si>
  <si>
    <t>065</t>
  </si>
  <si>
    <t>Istraživanje i razvoj stanovanja i komunalnih pogodnosti</t>
  </si>
  <si>
    <t>066</t>
  </si>
  <si>
    <t>Rashodi vezani za stanovanje i kom. pogodnosti koji nisu drugdje svrstani</t>
  </si>
  <si>
    <t>07</t>
  </si>
  <si>
    <t>Zdravstvo (šifre 071+072+073+074+075+076)</t>
  </si>
  <si>
    <t>071</t>
  </si>
  <si>
    <t>Medicinski proizvodi, pribor i oprema (šifre 0711 do 0713)</t>
  </si>
  <si>
    <t>0711</t>
  </si>
  <si>
    <t>0712</t>
  </si>
  <si>
    <t>Ostali medicinski proizvodi</t>
  </si>
  <si>
    <t>0713</t>
  </si>
  <si>
    <t>Terapeutski pribor i oprema</t>
  </si>
  <si>
    <t>072</t>
  </si>
  <si>
    <t>Službe za vanjske pacijente (šifre 0721 do 0724)</t>
  </si>
  <si>
    <t>0721</t>
  </si>
  <si>
    <t>Opće medicinske usluge</t>
  </si>
  <si>
    <t>0722</t>
  </si>
  <si>
    <t>Specijalističke medicinske usluge</t>
  </si>
  <si>
    <t>0723</t>
  </si>
  <si>
    <t>Zubarske usluge</t>
  </si>
  <si>
    <t>0724</t>
  </si>
  <si>
    <t xml:space="preserve">Paramedicinske usluge </t>
  </si>
  <si>
    <t>073</t>
  </si>
  <si>
    <t>Bolničke službe (šifre 0731 do 0734)</t>
  </si>
  <si>
    <t>0731</t>
  </si>
  <si>
    <t>Usluge općih bolnica</t>
  </si>
  <si>
    <t>0732</t>
  </si>
  <si>
    <t>Usluge specijalističkih bolnica</t>
  </si>
  <si>
    <t>0733</t>
  </si>
  <si>
    <t>Usluge medicinskih centara i centara za majčinstvo</t>
  </si>
  <si>
    <t>0734</t>
  </si>
  <si>
    <t>Usluge centara za njegu i oporavak</t>
  </si>
  <si>
    <t>074</t>
  </si>
  <si>
    <t>Službe javnog zdravstva</t>
  </si>
  <si>
    <t>075</t>
  </si>
  <si>
    <t>Istraživanje i razvoj zdravstva</t>
  </si>
  <si>
    <t>076</t>
  </si>
  <si>
    <t>Poslovi i usluge zdravstva koji nisu drugdje svrstani</t>
  </si>
  <si>
    <t>08</t>
  </si>
  <si>
    <t>Rekreacija, kultura i religija (šifre 081 do 086)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</si>
  <si>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</si>
  <si>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</si>
  <si>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</si>
  <si>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</si>
  <si>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</si>
  <si>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</si>
  <si>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</si>
  <si>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</si>
  <si>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085</t>
  </si>
  <si>
    <t>Istraživanje i razvoj rekreacije, kulture i religije</t>
  </si>
  <si>
    <t>086</t>
  </si>
  <si>
    <t>Rashodi za rekreaciju, kulturu i religiju koji nisu drugdje svrstani</t>
  </si>
  <si>
    <t>09</t>
  </si>
  <si>
    <t>Obrazovanje (šifre 091+092+093+094+095+096+097+098)</t>
  </si>
  <si>
    <t>091</t>
  </si>
  <si>
    <t>Predškolsko i osnovno obrazovanje (šifre 0911+0912)</t>
  </si>
  <si>
    <t>0911</t>
  </si>
  <si>
    <t>Predškolsko obrazovanje</t>
  </si>
  <si>
    <t>0912</t>
  </si>
  <si>
    <t>Osnovno obrazovanje</t>
  </si>
  <si>
    <t>092</t>
  </si>
  <si>
    <t>Srednjoškolsko obrazovanje (šifre 0921+0922)</t>
  </si>
  <si>
    <t>0921</t>
  </si>
  <si>
    <t>Niže srednjoškolsko obrazovanje</t>
  </si>
  <si>
    <t>0922</t>
  </si>
  <si>
    <t>Više srednjoškolsko obrazovanje</t>
  </si>
  <si>
    <t>093</t>
  </si>
  <si>
    <t>Poslije srednjoškolsko, ali ne visoko obrazovanje</t>
  </si>
  <si>
    <t>094</t>
  </si>
  <si>
    <t>Visoka naobrazba (šifre 0941+0942)</t>
  </si>
  <si>
    <t>0941</t>
  </si>
  <si>
    <t>Prvi stupanj visoke naobrazbe</t>
  </si>
  <si>
    <t>0942</t>
  </si>
  <si>
    <t>Drugi stupanj visoke naobrazbe</t>
  </si>
  <si>
    <t>095</t>
  </si>
  <si>
    <t>Obrazovanje koje se ne može definirati po stupnju</t>
  </si>
  <si>
    <t>096</t>
  </si>
  <si>
    <t>Dodatne usluge u obrazovanju</t>
  </si>
  <si>
    <t>097</t>
  </si>
  <si>
    <t>Istraživanje i razvoj obrazovanja</t>
  </si>
  <si>
    <t>098</t>
  </si>
  <si>
    <t>Usluge obrazovanja koje nisu drugdje svrstane</t>
  </si>
  <si>
    <t>10</t>
  </si>
  <si>
    <t>Socijalna zaštita (šifre 101+102+103+104+105+106+107+108+109)</t>
  </si>
  <si>
    <t>101</t>
  </si>
  <si>
    <t>Bolest i invaliditet (šifre 1011+1012)</t>
  </si>
  <si>
    <t>1011</t>
  </si>
  <si>
    <t>Bolest</t>
  </si>
  <si>
    <t>1012</t>
  </si>
  <si>
    <t>Invaliditet</t>
  </si>
  <si>
    <t>102</t>
  </si>
  <si>
    <t>Starost</t>
  </si>
  <si>
    <t>103</t>
  </si>
  <si>
    <t>Slijednici</t>
  </si>
  <si>
    <t>104</t>
  </si>
  <si>
    <t>Obitelj i djeca</t>
  </si>
  <si>
    <t>105</t>
  </si>
  <si>
    <t>Nezaposlenost</t>
  </si>
  <si>
    <t>106</t>
  </si>
  <si>
    <t>107</t>
  </si>
  <si>
    <t>Socijalna pomoć stanovništvu koje nije obuhvaćeno redovnim socijalnim programima</t>
  </si>
  <si>
    <t>108</t>
  </si>
  <si>
    <t>Istraživanje i razvoj socijalne zaštite</t>
  </si>
  <si>
    <t>109</t>
  </si>
  <si>
    <t>Aktivnosti socijalne zaštite koje nisu drugdje svrstane</t>
  </si>
  <si>
    <t>Kontrolni zbroj (šifre 01+02+03+04+05+06+07+08+09+10)</t>
  </si>
  <si>
    <t>R1</t>
  </si>
  <si>
    <t>IZVJEŠTAJ O PROMJENAMA U VRIJEDNOSTI
I OBUJMU IMOVINE I OBVEZA</t>
  </si>
  <si>
    <t>Iznos povećanja</t>
  </si>
  <si>
    <t>Iznos smanjenja</t>
  </si>
  <si>
    <t>9151</t>
  </si>
  <si>
    <t>Promjene u vrijednosti i obujmu imovine (šifre 91511+91512)</t>
  </si>
  <si>
    <t>91511</t>
  </si>
  <si>
    <t>Promjene u vrijednosti (revalorizacija) imovine (šifre P001+P008)</t>
  </si>
  <si>
    <t>Promjene u vrijednosti (revalorizacija) nefinancijske imovine (šifre P002 do P007)</t>
  </si>
  <si>
    <t>P001</t>
  </si>
  <si>
    <t>Neproizvedena dugotrajna imovina</t>
  </si>
  <si>
    <t>P002</t>
  </si>
  <si>
    <t>Proizvedena dugotrajna imovina</t>
  </si>
  <si>
    <t>P003</t>
  </si>
  <si>
    <t>P004</t>
  </si>
  <si>
    <t>P005</t>
  </si>
  <si>
    <t>Dugotrajna nefinancijska imovina u pripremi</t>
  </si>
  <si>
    <t>P006</t>
  </si>
  <si>
    <t>Proizvedena kratkotrajna imovina</t>
  </si>
  <si>
    <t>P007</t>
  </si>
  <si>
    <t>Promjene u vrijednosti (revalorizacija) financijske imovine (šifre P009 do P015)</t>
  </si>
  <si>
    <t>P008</t>
  </si>
  <si>
    <t>Novac u banci i blagajni</t>
  </si>
  <si>
    <t>P009</t>
  </si>
  <si>
    <t>Depoziti, jamčevni polozi i potraživanja od zaposlenih te za više plaćene poreze i ostalo</t>
  </si>
  <si>
    <t>P010</t>
  </si>
  <si>
    <t xml:space="preserve">Potraživanja za dane zajmove </t>
  </si>
  <si>
    <t>P011</t>
  </si>
  <si>
    <t>Vrijednosni papiri</t>
  </si>
  <si>
    <t>P012</t>
  </si>
  <si>
    <t>Dionice i udjeli u glavnici</t>
  </si>
  <si>
    <t>P013</t>
  </si>
  <si>
    <t>Potraživanja za prihode poslovanja</t>
  </si>
  <si>
    <t>P014</t>
  </si>
  <si>
    <t>Potraživanja od prodaje nefinancijske imovine</t>
  </si>
  <si>
    <t>P015</t>
  </si>
  <si>
    <t>91512</t>
  </si>
  <si>
    <t>Promjene u obujmu imovine (šifre P016+P023)</t>
  </si>
  <si>
    <t>Promjene u obujmu nefinancijske imovine (šifre P017 do P022)</t>
  </si>
  <si>
    <t>P016</t>
  </si>
  <si>
    <t>P017</t>
  </si>
  <si>
    <t>P018</t>
  </si>
  <si>
    <t>P019</t>
  </si>
  <si>
    <t>P020</t>
  </si>
  <si>
    <t>P021</t>
  </si>
  <si>
    <t>P022</t>
  </si>
  <si>
    <t>Promjene u obujmu financijske imovine (šifre P024 do P030)</t>
  </si>
  <si>
    <t>P023</t>
  </si>
  <si>
    <t>P024</t>
  </si>
  <si>
    <t>P025</t>
  </si>
  <si>
    <t>P026</t>
  </si>
  <si>
    <t>P027</t>
  </si>
  <si>
    <t>P028</t>
  </si>
  <si>
    <t>P029</t>
  </si>
  <si>
    <t>P030</t>
  </si>
  <si>
    <t>9152</t>
  </si>
  <si>
    <t>Promjene u vrijednosti (revalorizacija) i obujmu obveza (šifre 91521+91522)</t>
  </si>
  <si>
    <t>91521</t>
  </si>
  <si>
    <t>Promjene u vrijednosti (revalorizacija) obveza (šifre P031 do P034)</t>
  </si>
  <si>
    <t>Obveze za rashode poslovanja</t>
  </si>
  <si>
    <t>P031</t>
  </si>
  <si>
    <t>P032</t>
  </si>
  <si>
    <t>Obveze za vrijednosne papire</t>
  </si>
  <si>
    <t>P033</t>
  </si>
  <si>
    <t>Obveze za kredite i zajmove</t>
  </si>
  <si>
    <t>P034</t>
  </si>
  <si>
    <t>91522</t>
  </si>
  <si>
    <t>Promjene u obujmu obveza (šifre P035 do P038)</t>
  </si>
  <si>
    <t>P035</t>
  </si>
  <si>
    <t>P036</t>
  </si>
  <si>
    <t>P037</t>
  </si>
  <si>
    <t>P038</t>
  </si>
  <si>
    <t>IZVJEŠTAJ O OBVEZAMA</t>
  </si>
  <si>
    <t>Iznos</t>
  </si>
  <si>
    <t>Stanje obveza 1. siječnja (=stanju obveza iz Izvještaja o obvezama na 31. prosinca prethodne godine)</t>
  </si>
  <si>
    <t>V001</t>
  </si>
  <si>
    <t>Povećanje obveza u izvještajnom razdoblju (šifre V003+N23+N24 + 'N dio 25,26')</t>
  </si>
  <si>
    <t>V002</t>
  </si>
  <si>
    <t>Međusobne obveze subjekata općeg proračuna</t>
  </si>
  <si>
    <t>V003</t>
  </si>
  <si>
    <t>Obveze za rashode poslovanja (šifre N231 do N239)</t>
  </si>
  <si>
    <t>N23</t>
  </si>
  <si>
    <t>N231</t>
  </si>
  <si>
    <t>N232</t>
  </si>
  <si>
    <t>Obveze za financijske rashode</t>
  </si>
  <si>
    <t>N234</t>
  </si>
  <si>
    <t>N235</t>
  </si>
  <si>
    <t>Obveze za povrat pomoći unutar općeg proračuna po protestiranim jamstvima</t>
  </si>
  <si>
    <t>N236</t>
  </si>
  <si>
    <t>N237</t>
  </si>
  <si>
    <t>N238</t>
  </si>
  <si>
    <t>N239</t>
  </si>
  <si>
    <t>N24</t>
  </si>
  <si>
    <t>dio 25,26</t>
  </si>
  <si>
    <t>Obveze za financijsku imovinu (šifre 'N251, 253' + N254 + N256 + 'N262,263,2643,2644,2645,2653,2654,267' + 'N261,2646,2647,2648,2655,2656')</t>
  </si>
  <si>
    <t>N dio 25,26</t>
  </si>
  <si>
    <t>Obveze za čekove i mjenice</t>
  </si>
  <si>
    <t>N251, 253</t>
  </si>
  <si>
    <t>254</t>
  </si>
  <si>
    <t>N254</t>
  </si>
  <si>
    <t>256</t>
  </si>
  <si>
    <t>N256</t>
  </si>
  <si>
    <t>262,263,2643,2644,
2645,2653,2654,267</t>
  </si>
  <si>
    <t>Obveze za tuzemne kredite i zajmove</t>
  </si>
  <si>
    <t>N262,263,2643,2644,
2645,2653,2654,267</t>
  </si>
  <si>
    <t>261,2646,2647, 2648,2655,2656</t>
  </si>
  <si>
    <t>Obveze za inozemne kredite i zajmove</t>
  </si>
  <si>
    <t>N261,2646,2647, 2648,2655,2656</t>
  </si>
  <si>
    <t>Podmirene obveze u izvještajnom razdoblju (šifre V005+P23+P24 + 'P dio 25,26')</t>
  </si>
  <si>
    <t>V004</t>
  </si>
  <si>
    <t>V005</t>
  </si>
  <si>
    <t>Obveze za rashode poslovanja (šifre P231 do P239)</t>
  </si>
  <si>
    <t>P23</t>
  </si>
  <si>
    <t>P231</t>
  </si>
  <si>
    <t>P232</t>
  </si>
  <si>
    <t>P234</t>
  </si>
  <si>
    <t>P235</t>
  </si>
  <si>
    <t>P236</t>
  </si>
  <si>
    <t>P237</t>
  </si>
  <si>
    <t>P238</t>
  </si>
  <si>
    <t>P239</t>
  </si>
  <si>
    <t>P24</t>
  </si>
  <si>
    <t>Obveze za financijsku imovinu (šifre 'P251,253' + P254 + P256 + 'P262,263,2643,2644, 2645,2653,2654,267' + 'P261,2646,2647, 2648,2655,2656')</t>
  </si>
  <si>
    <t>P dio 25, 26</t>
  </si>
  <si>
    <t>P251, 253</t>
  </si>
  <si>
    <t>P254</t>
  </si>
  <si>
    <t>P256</t>
  </si>
  <si>
    <t>262,263,2643,2644, 2645,2653,2654,267</t>
  </si>
  <si>
    <t>P262,263,2643,2644, 2645,2653,2654,267</t>
  </si>
  <si>
    <t>P261,2646,2647, 2648,2655,2656</t>
  </si>
  <si>
    <t>Stanje obveza na kraju izvještajnog razdoblja (šifre V001+V002-V004) i (šifre V007+V009)</t>
  </si>
  <si>
    <t>V006</t>
  </si>
  <si>
    <t>Stanje dospjelih obveza na kraju izvještajnog razdoblja (šifre V008+D23+D24 + 'D dio 25,26')</t>
  </si>
  <si>
    <t>V007</t>
  </si>
  <si>
    <t>Međusobne obveze subjekata općeg proračuna (šifre M001 do M004)</t>
  </si>
  <si>
    <t>V008</t>
  </si>
  <si>
    <t>a) Prekoračenje 1 do 60 dana</t>
  </si>
  <si>
    <t>M001</t>
  </si>
  <si>
    <t>b) Prekoračenje 61 do 180 dana</t>
  </si>
  <si>
    <t>M002</t>
  </si>
  <si>
    <t>c) Prekoračenje 181 do 360 dana</t>
  </si>
  <si>
    <t>M003</t>
  </si>
  <si>
    <t>d) Prekoračenje preko 360 dana</t>
  </si>
  <si>
    <t>M004</t>
  </si>
  <si>
    <t>D23</t>
  </si>
  <si>
    <t>Obveze za zaposlene (šifre D231A do D231D)</t>
  </si>
  <si>
    <t>D231</t>
  </si>
  <si>
    <t>D231A</t>
  </si>
  <si>
    <t>D231B</t>
  </si>
  <si>
    <t>D231C</t>
  </si>
  <si>
    <t>D231D</t>
  </si>
  <si>
    <t>Obveze za materijalne rashode (šifre D232A do D232D)</t>
  </si>
  <si>
    <t>D232</t>
  </si>
  <si>
    <t>D232A</t>
  </si>
  <si>
    <t>D232B</t>
  </si>
  <si>
    <t>D232C</t>
  </si>
  <si>
    <t>D232D</t>
  </si>
  <si>
    <t>Obveze za financijske rashode (šifre D234A do D234D)</t>
  </si>
  <si>
    <t>D234</t>
  </si>
  <si>
    <t>D234A</t>
  </si>
  <si>
    <t>D234B</t>
  </si>
  <si>
    <t>D234C</t>
  </si>
  <si>
    <t>D234D</t>
  </si>
  <si>
    <t>Obveze za subvencije (šifre D235A do D235D)</t>
  </si>
  <si>
    <t>D235</t>
  </si>
  <si>
    <t>D235A</t>
  </si>
  <si>
    <t>D235B</t>
  </si>
  <si>
    <t>D235C</t>
  </si>
  <si>
    <t>D235D</t>
  </si>
  <si>
    <t>Obveze za povrat pomoći unutar općeg proračuna po protestiranim jamstvima (šifre D236A do D236D)</t>
  </si>
  <si>
    <t>D236</t>
  </si>
  <si>
    <t>D236A</t>
  </si>
  <si>
    <t>D236B</t>
  </si>
  <si>
    <t>D236C</t>
  </si>
  <si>
    <t>D236D</t>
  </si>
  <si>
    <t>Obveze za naknade građanima i kućanstvima (šifre D237A do D237D)</t>
  </si>
  <si>
    <t>D237</t>
  </si>
  <si>
    <t>D237A</t>
  </si>
  <si>
    <t>D237B</t>
  </si>
  <si>
    <t>D237C</t>
  </si>
  <si>
    <t>D237D</t>
  </si>
  <si>
    <t>Obveze za kazne, naknade šteta i kapitalne pomoći (šifre D238A do D238D)</t>
  </si>
  <si>
    <t>D 238</t>
  </si>
  <si>
    <t>D238A</t>
  </si>
  <si>
    <t>D238B</t>
  </si>
  <si>
    <t>D238C</t>
  </si>
  <si>
    <t>D238D</t>
  </si>
  <si>
    <t>Ostale tekuće obveze (šifre D239A do D239D)</t>
  </si>
  <si>
    <t>D239</t>
  </si>
  <si>
    <t>D239A</t>
  </si>
  <si>
    <t>D239B</t>
  </si>
  <si>
    <t>D239C</t>
  </si>
  <si>
    <t>D239D</t>
  </si>
  <si>
    <t>Obveze za nabavu nefinancijske imovine (šifre D24A do D24D)</t>
  </si>
  <si>
    <t>D24</t>
  </si>
  <si>
    <t>D24A</t>
  </si>
  <si>
    <t>D24B</t>
  </si>
  <si>
    <t>D24C</t>
  </si>
  <si>
    <t>D24D</t>
  </si>
  <si>
    <t>Obveze za financijsku imovinu (šifre 'D 251,253' + D254 + D256 + 'D262,263,2643,2644, 2645,2653,2654,267' + 'D261,2646,2647, 2648,2655,2656')</t>
  </si>
  <si>
    <t>D dio 25,26</t>
  </si>
  <si>
    <t>D 251,253</t>
  </si>
  <si>
    <t>D254</t>
  </si>
  <si>
    <t>D256</t>
  </si>
  <si>
    <t>D262,263,2643,2644, 2645,2653,2654,267</t>
  </si>
  <si>
    <t>D261,2646,2647, 2648,2655,2656</t>
  </si>
  <si>
    <t>Stanje nedospjelih obveza na kraju izvještajnog razdoblja (šifre V010 + ND23 + ND24 + 'ND dio 25,26')</t>
  </si>
  <si>
    <t>V009</t>
  </si>
  <si>
    <t>V010</t>
  </si>
  <si>
    <t>ND23</t>
  </si>
  <si>
    <t>ND24</t>
  </si>
  <si>
    <t>Obveze za financijsku imovinu</t>
  </si>
  <si>
    <t>ND dio 25,26</t>
  </si>
  <si>
    <t>REFERENTNA STRANICA</t>
  </si>
  <si>
    <t>Izvještaji proračuna, proračunskih i izvanproračunskih korisnika</t>
  </si>
  <si>
    <t>RKP:</t>
  </si>
  <si>
    <t>Popunjen</t>
  </si>
  <si>
    <t>Broj pogrešaka</t>
  </si>
  <si>
    <t>Pregled 
popunjenosti
obrazaca:</t>
  </si>
  <si>
    <t>PR-RAS</t>
  </si>
  <si>
    <t>Naziv obveznika:</t>
  </si>
  <si>
    <t>BIL</t>
  </si>
  <si>
    <t>RAS-funkcijski</t>
  </si>
  <si>
    <t>Razina:</t>
  </si>
  <si>
    <t>P-VRIO</t>
  </si>
  <si>
    <t>OBVEZE</t>
  </si>
  <si>
    <t>Oznaka razdoblja:</t>
  </si>
  <si>
    <t>Obrazac</t>
  </si>
  <si>
    <t>Prethodna godina / početak godine</t>
  </si>
  <si>
    <t>Tekuća godina / kraj godine</t>
  </si>
  <si>
    <t>-</t>
  </si>
  <si>
    <t>Potpis odgovorne osobe i pečat</t>
  </si>
  <si>
    <t>Ukupno obveze za rashode poslovanja (šifre D231+D232+D234+D235+D236+D237+D238+D239)</t>
  </si>
  <si>
    <t>Povrat pomoći primljenih od HZMO-a, HZZ-a i HZZO-a po protestiranim jamstvima</t>
  </si>
  <si>
    <t>OPĆINA GRAČAC VIJEĆE SRPSKE NACIONALNE MANJINE</t>
  </si>
  <si>
    <t>01-12/2025</t>
  </si>
  <si>
    <t>DA</t>
  </si>
  <si>
    <t>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</si>
</sst>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00"/>
    <numFmt numFmtId="166" formatCode="000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rgb="FF003366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FF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rgb="FF969696"/>
      <name val="Arial"/>
      <family val="2"/>
    </font>
    <font>
      <b/>
      <sz val="8"/>
      <color theme="1" tint="4.9989318521683403E-2"/>
      <name val="Arial"/>
      <family val="2"/>
    </font>
    <font>
      <sz val="9"/>
      <color theme="1"/>
      <name val="Arial"/>
      <family val="2"/>
    </font>
    <font>
      <b/>
      <sz val="8"/>
      <color rgb="FF000080"/>
      <name val="Arial"/>
      <family val="2"/>
    </font>
    <font>
      <b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 tint="4.9989318521683403E-2"/>
      <name val="Arial"/>
      <family val="2"/>
    </font>
    <font>
      <sz val="10"/>
      <color rgb="FFFFFFFF"/>
      <name val="Arial"/>
      <family val="2"/>
    </font>
    <font>
      <b/>
      <sz val="8"/>
      <color indexed="18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color rgb="FF000000"/>
      <name val="Arial"/>
      <family val="2"/>
    </font>
    <font>
      <sz val="9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8"/>
      <color theme="1" tint="4.9989318521683403E-2"/>
      <name val="Arial ce"/>
    </font>
    <font>
      <sz val="9"/>
      <color theme="1"/>
      <name val="Arial"/>
      <family val="2"/>
      <charset val="238"/>
    </font>
    <font>
      <b/>
      <sz val="9"/>
      <color theme="1"/>
      <name val="Arial ce"/>
    </font>
    <font>
      <sz val="9"/>
      <color theme="1"/>
      <name val="Arial ce"/>
    </font>
    <font>
      <sz val="7"/>
      <color theme="1"/>
      <name val="Arial ce"/>
    </font>
    <font>
      <b/>
      <sz val="9"/>
      <color theme="1"/>
      <name val="Arial"/>
      <family val="2"/>
      <charset val="238"/>
    </font>
    <font>
      <b/>
      <sz val="19"/>
      <color rgb="FF003366"/>
      <name val="Arial"/>
      <family val="2"/>
    </font>
    <font>
      <b/>
      <sz val="12"/>
      <color theme="5"/>
      <name val="Arial"/>
      <family val="2"/>
    </font>
    <font>
      <b/>
      <sz val="20"/>
      <color theme="1" tint="4.9989318521683403E-2"/>
      <name val="Arial"/>
      <family val="2"/>
    </font>
    <font>
      <b/>
      <sz val="14"/>
      <color rgb="FF003366"/>
      <name val="Arial"/>
      <family val="2"/>
    </font>
    <font>
      <sz val="10"/>
      <color theme="5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3366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/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indexed="8"/>
      </left>
      <right style="thin">
        <color indexed="18"/>
      </right>
      <top style="thin">
        <color indexed="8"/>
      </top>
      <bottom/>
      <diagonal/>
    </border>
    <border>
      <left style="thin">
        <color indexed="18"/>
      </left>
      <right style="thin">
        <color indexed="18"/>
      </right>
      <top style="thin">
        <color indexed="8"/>
      </top>
      <bottom/>
      <diagonal/>
    </border>
    <border>
      <left style="thin">
        <color indexed="1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80"/>
      </right>
      <top style="thin">
        <color rgb="FF000000"/>
      </top>
      <bottom style="hair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80"/>
      </right>
      <top/>
      <bottom/>
      <diagonal/>
    </border>
    <border>
      <left style="thin">
        <color rgb="FF00008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80"/>
      </right>
      <top style="hair">
        <color rgb="FF000000"/>
      </top>
      <bottom style="hair">
        <color rgb="FF000000"/>
      </bottom>
      <diagonal/>
    </border>
    <border>
      <left style="thin">
        <color rgb="FF000080"/>
      </left>
      <right style="thin">
        <color rgb="FF00008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80"/>
      </right>
      <top/>
      <bottom style="thin">
        <color rgb="FF000000"/>
      </bottom>
      <diagonal/>
    </border>
    <border>
      <left style="thin">
        <color rgb="FF00008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80"/>
      </right>
      <top style="hair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hair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221">
    <xf numFmtId="0" fontId="0" fillId="0" borderId="0" xfId="0"/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1" fontId="11" fillId="2" borderId="6" xfId="0" applyNumberFormat="1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4" borderId="12" xfId="0" applyNumberFormat="1" applyFont="1" applyFill="1" applyBorder="1" applyAlignment="1" applyProtection="1">
      <alignment horizontal="left" vertical="center"/>
    </xf>
    <xf numFmtId="0" fontId="12" fillId="4" borderId="13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right" vertical="center" shrinkToFit="1"/>
    </xf>
    <xf numFmtId="164" fontId="15" fillId="0" borderId="17" xfId="0" applyNumberFormat="1" applyFont="1" applyFill="1" applyBorder="1" applyAlignment="1" applyProtection="1">
      <alignment horizontal="right" vertical="center"/>
    </xf>
    <xf numFmtId="4" fontId="15" fillId="0" borderId="15" xfId="0" applyNumberFormat="1" applyFont="1" applyFill="1" applyBorder="1" applyAlignment="1" applyProtection="1">
      <alignment horizontal="right" vertical="center" shrinkToFit="1"/>
    </xf>
    <xf numFmtId="49" fontId="10" fillId="0" borderId="15" xfId="0" applyNumberFormat="1" applyFont="1" applyFill="1" applyBorder="1" applyAlignment="1" applyProtection="1">
      <alignment horizontal="left" vertical="center" shrinkToFi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NumberFormat="1" applyFont="1" applyFill="1" applyBorder="1" applyAlignment="1" applyProtection="1">
      <alignment vertical="center"/>
    </xf>
    <xf numFmtId="49" fontId="10" fillId="0" borderId="15" xfId="0" applyNumberFormat="1" applyFont="1" applyFill="1" applyBorder="1" applyAlignment="1" applyProtection="1">
      <alignment horizontal="left" vertical="center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4" fontId="19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9" xfId="0" applyNumberFormat="1" applyFont="1" applyFill="1" applyBorder="1" applyAlignment="1" applyProtection="1">
      <alignment horizontal="left"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4" fontId="15" fillId="0" borderId="19" xfId="0" applyNumberFormat="1" applyFont="1" applyFill="1" applyBorder="1" applyAlignment="1" applyProtection="1">
      <alignment horizontal="right" vertical="center" shrinkToFit="1"/>
    </xf>
    <xf numFmtId="164" fontId="15" fillId="0" borderId="21" xfId="0" applyNumberFormat="1" applyFont="1" applyFill="1" applyBorder="1" applyAlignment="1" applyProtection="1">
      <alignment horizontal="right" vertical="center"/>
    </xf>
    <xf numFmtId="4" fontId="9" fillId="4" borderId="12" xfId="0" applyNumberFormat="1" applyFont="1" applyFill="1" applyBorder="1" applyAlignment="1" applyProtection="1">
      <alignment horizontal="left" vertical="center"/>
    </xf>
    <xf numFmtId="0" fontId="9" fillId="4" borderId="13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left" vertical="center" shrinkToFit="1"/>
    </xf>
    <xf numFmtId="49" fontId="14" fillId="0" borderId="16" xfId="0" applyNumberFormat="1" applyFont="1" applyFill="1" applyBorder="1" applyAlignment="1" applyProtection="1">
      <alignment horizontal="center" vertical="center" shrinkToFit="1"/>
    </xf>
    <xf numFmtId="4" fontId="11" fillId="0" borderId="19" xfId="0" applyNumberFormat="1" applyFont="1" applyFill="1" applyBorder="1" applyAlignment="1" applyProtection="1">
      <alignment horizontal="right" vertical="center" shrinkToFit="1"/>
    </xf>
    <xf numFmtId="49" fontId="12" fillId="3" borderId="23" xfId="0" applyNumberFormat="1" applyFont="1" applyFill="1" applyBorder="1" applyAlignment="1" applyProtection="1">
      <alignment horizontal="center" vertical="center"/>
    </xf>
    <xf numFmtId="49" fontId="12" fillId="3" borderId="23" xfId="0" applyNumberFormat="1" applyFont="1" applyFill="1" applyBorder="1" applyAlignment="1" applyProtection="1">
      <alignment horizontal="left" vertical="center"/>
    </xf>
    <xf numFmtId="49" fontId="12" fillId="3" borderId="24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49" fontId="23" fillId="0" borderId="25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" fontId="15" fillId="0" borderId="13" xfId="0" applyNumberFormat="1" applyFont="1" applyFill="1" applyBorder="1" applyAlignment="1" applyProtection="1">
      <alignment horizontal="right" vertical="center" shrinkToFit="1"/>
    </xf>
    <xf numFmtId="4" fontId="15" fillId="0" borderId="17" xfId="0" applyNumberFormat="1" applyFont="1" applyFill="1" applyBorder="1" applyAlignment="1" applyProtection="1">
      <alignment horizontal="right" vertical="center" shrinkToFit="1"/>
    </xf>
    <xf numFmtId="49" fontId="23" fillId="0" borderId="14" xfId="0" applyNumberFormat="1" applyFont="1" applyFill="1" applyBorder="1" applyAlignment="1" applyProtection="1">
      <alignment horizontal="left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4" fontId="15" fillId="0" borderId="21" xfId="0" applyNumberFormat="1" applyFont="1" applyFill="1" applyBorder="1" applyAlignment="1" applyProtection="1">
      <alignment horizontal="right" vertical="center" shrinkToFit="1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  <protection hidden="1"/>
    </xf>
    <xf numFmtId="0" fontId="26" fillId="5" borderId="27" xfId="1" applyFont="1" applyFill="1" applyBorder="1" applyAlignment="1" applyProtection="1">
      <alignment horizontal="center" vertical="center"/>
      <protection hidden="1"/>
    </xf>
    <xf numFmtId="0" fontId="26" fillId="5" borderId="27" xfId="0" applyFont="1" applyFill="1" applyBorder="1" applyAlignment="1" applyProtection="1">
      <alignment horizontal="center" vertical="center" wrapText="1"/>
      <protection hidden="1"/>
    </xf>
    <xf numFmtId="0" fontId="26" fillId="5" borderId="28" xfId="0" applyFont="1" applyFill="1" applyBorder="1" applyAlignment="1" applyProtection="1">
      <alignment horizontal="center" vertical="center" wrapText="1"/>
      <protection hidden="1"/>
    </xf>
    <xf numFmtId="49" fontId="28" fillId="0" borderId="25" xfId="0" applyNumberFormat="1" applyFont="1" applyFill="1" applyBorder="1" applyAlignment="1" applyProtection="1">
      <alignment horizontal="left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 applyProtection="1">
      <alignment horizontal="right" vertical="center" shrinkToFit="1"/>
    </xf>
    <xf numFmtId="164" fontId="15" fillId="0" borderId="13" xfId="0" applyNumberFormat="1" applyFont="1" applyFill="1" applyBorder="1" applyAlignment="1" applyProtection="1">
      <alignment horizontal="right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9" fillId="0" borderId="15" xfId="0" applyNumberFormat="1" applyFont="1" applyFill="1" applyBorder="1" applyAlignment="1" applyProtection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left" vertical="center" shrinkToFit="1"/>
    </xf>
    <xf numFmtId="49" fontId="29" fillId="0" borderId="15" xfId="0" applyNumberFormat="1" applyFont="1" applyFill="1" applyBorder="1" applyAlignment="1" applyProtection="1">
      <alignment horizontal="left" vertical="center" wrapText="1"/>
    </xf>
    <xf numFmtId="49" fontId="13" fillId="4" borderId="12" xfId="0" applyNumberFormat="1" applyFont="1" applyFill="1" applyBorder="1" applyAlignment="1" applyProtection="1">
      <alignment horizontal="center" vertical="center"/>
    </xf>
    <xf numFmtId="4" fontId="30" fillId="4" borderId="12" xfId="0" applyNumberFormat="1" applyFont="1" applyFill="1" applyBorder="1" applyAlignment="1" applyProtection="1">
      <alignment horizontal="left" vertical="center"/>
    </xf>
    <xf numFmtId="4" fontId="30" fillId="4" borderId="12" xfId="0" applyNumberFormat="1" applyFont="1" applyFill="1" applyBorder="1" applyAlignment="1" applyProtection="1">
      <alignment vertical="center"/>
    </xf>
    <xf numFmtId="0" fontId="30" fillId="4" borderId="13" xfId="0" applyNumberFormat="1" applyFont="1" applyFill="1" applyBorder="1" applyAlignment="1" applyProtection="1">
      <alignment vertical="center"/>
    </xf>
    <xf numFmtId="49" fontId="16" fillId="0" borderId="15" xfId="0" applyNumberFormat="1" applyFont="1" applyFill="1" applyBorder="1" applyAlignment="1" applyProtection="1">
      <alignment horizontal="left" vertical="center" shrinkToFit="1"/>
    </xf>
    <xf numFmtId="49" fontId="10" fillId="0" borderId="19" xfId="0" applyNumberFormat="1" applyFont="1" applyFill="1" applyBorder="1" applyAlignment="1" applyProtection="1">
      <alignment horizontal="left" vertical="center" shrinkToFit="1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9" fontId="10" fillId="0" borderId="12" xfId="0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left" vertical="center" wrapText="1"/>
    </xf>
    <xf numFmtId="49" fontId="22" fillId="0" borderId="19" xfId="0" applyNumberFormat="1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8" fillId="0" borderId="25" xfId="0" applyNumberFormat="1" applyFont="1" applyFill="1" applyBorder="1" applyAlignment="1" applyProtection="1">
      <alignment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4" fontId="11" fillId="0" borderId="13" xfId="0" applyNumberFormat="1" applyFont="1" applyFill="1" applyBorder="1" applyAlignment="1" applyProtection="1">
      <alignment horizontal="right" vertical="center" shrinkToFit="1"/>
    </xf>
    <xf numFmtId="0" fontId="28" fillId="0" borderId="14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4" fontId="11" fillId="0" borderId="17" xfId="0" applyNumberFormat="1" applyFont="1" applyFill="1" applyBorder="1" applyAlignment="1" applyProtection="1">
      <alignment horizontal="right" vertical="center" shrinkToFi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28" fillId="0" borderId="18" xfId="0" applyNumberFormat="1" applyFont="1" applyFill="1" applyBorder="1" applyAlignment="1" applyProtection="1">
      <alignment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vertical="center" shrinkToFit="1"/>
    </xf>
    <xf numFmtId="0" fontId="26" fillId="5" borderId="28" xfId="1" applyFont="1" applyFill="1" applyBorder="1" applyAlignment="1">
      <alignment horizontal="center" vertical="center"/>
    </xf>
    <xf numFmtId="0" fontId="1" fillId="7" borderId="0" xfId="0" applyNumberFormat="1" applyFont="1" applyFill="1" applyBorder="1" applyAlignment="1" applyProtection="1">
      <alignment vertical="center"/>
    </xf>
    <xf numFmtId="0" fontId="0" fillId="7" borderId="0" xfId="0" applyNumberFormat="1" applyFont="1" applyFill="1" applyBorder="1" applyProtection="1"/>
    <xf numFmtId="49" fontId="22" fillId="0" borderId="25" xfId="0" applyNumberFormat="1" applyFont="1" applyFill="1" applyBorder="1" applyAlignment="1" applyProtection="1">
      <alignment horizontal="left" vertical="center" wrapText="1"/>
    </xf>
    <xf numFmtId="49" fontId="22" fillId="0" borderId="12" xfId="0" applyNumberFormat="1" applyFont="1" applyFill="1" applyBorder="1" applyAlignment="1" applyProtection="1">
      <alignment horizontal="left" vertical="center" wrapText="1"/>
    </xf>
    <xf numFmtId="49" fontId="32" fillId="0" borderId="12" xfId="0" applyNumberFormat="1" applyFont="1" applyFill="1" applyBorder="1" applyAlignment="1" applyProtection="1">
      <alignment horizontal="center" vertical="center" wrapText="1"/>
    </xf>
    <xf numFmtId="49" fontId="22" fillId="0" borderId="14" xfId="0" applyNumberFormat="1" applyFont="1" applyFill="1" applyBorder="1" applyAlignment="1" applyProtection="1">
      <alignment horizontal="left" vertical="center" wrapText="1"/>
    </xf>
    <xf numFmtId="49" fontId="22" fillId="0" borderId="15" xfId="0" applyNumberFormat="1" applyFont="1" applyFill="1" applyBorder="1" applyAlignment="1" applyProtection="1">
      <alignment horizontal="left" vertical="center" wrapText="1"/>
    </xf>
    <xf numFmtId="49" fontId="32" fillId="0" borderId="15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vertical="center" wrapText="1"/>
    </xf>
    <xf numFmtId="49" fontId="33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34" fillId="0" borderId="14" xfId="0" applyNumberFormat="1" applyFont="1" applyFill="1" applyBorder="1" applyAlignment="1" applyProtection="1">
      <alignment horizontal="left" vertical="center" wrapText="1"/>
    </xf>
    <xf numFmtId="49" fontId="35" fillId="0" borderId="14" xfId="0" applyNumberFormat="1" applyFont="1" applyFill="1" applyBorder="1" applyAlignment="1" applyProtection="1">
      <alignment horizontal="left" vertical="center" wrapText="1"/>
    </xf>
    <xf numFmtId="49" fontId="36" fillId="0" borderId="14" xfId="0" applyNumberFormat="1" applyFont="1" applyFill="1" applyBorder="1" applyAlignment="1" applyProtection="1">
      <alignment horizontal="left" vertical="center" wrapText="1"/>
    </xf>
    <xf numFmtId="49" fontId="37" fillId="0" borderId="14" xfId="0" applyNumberFormat="1" applyFont="1" applyFill="1" applyBorder="1" applyAlignment="1" applyProtection="1">
      <alignment horizontal="left" vertical="center" wrapText="1"/>
    </xf>
    <xf numFmtId="49" fontId="37" fillId="0" borderId="15" xfId="0" applyNumberFormat="1" applyFont="1" applyFill="1" applyBorder="1" applyAlignment="1" applyProtection="1">
      <alignment horizontal="left" vertical="center" wrapText="1"/>
    </xf>
    <xf numFmtId="49" fontId="22" fillId="0" borderId="15" xfId="0" applyNumberFormat="1" applyFont="1" applyFill="1" applyBorder="1" applyAlignment="1" applyProtection="1">
      <alignment horizontal="left" vertical="center" shrinkToFit="1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right" vertical="center" wrapText="1"/>
    </xf>
    <xf numFmtId="0" fontId="39" fillId="0" borderId="0" xfId="0" applyNumberFormat="1" applyFont="1" applyFill="1" applyBorder="1" applyAlignment="1" applyProtection="1">
      <alignment horizontal="right"/>
    </xf>
    <xf numFmtId="0" fontId="4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Protection="1"/>
    <xf numFmtId="0" fontId="4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right" vertical="center"/>
    </xf>
    <xf numFmtId="165" fontId="42" fillId="0" borderId="30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4" fillId="4" borderId="29" xfId="0" applyNumberFormat="1" applyFont="1" applyFill="1" applyBorder="1" applyAlignment="1" applyProtection="1">
      <alignment horizontal="center" vertical="center" wrapText="1"/>
    </xf>
    <xf numFmtId="0" fontId="4" fillId="4" borderId="34" xfId="0" applyNumberFormat="1" applyFont="1" applyFill="1" applyBorder="1" applyAlignment="1" applyProtection="1">
      <alignment horizontal="center" vertical="center" wrapText="1"/>
    </xf>
    <xf numFmtId="0" fontId="42" fillId="0" borderId="35" xfId="0" applyNumberFormat="1" applyFont="1" applyFill="1" applyBorder="1" applyAlignment="1" applyProtection="1">
      <alignment horizontal="center" vertical="center"/>
    </xf>
    <xf numFmtId="0" fontId="4" fillId="4" borderId="39" xfId="0" applyNumberFormat="1" applyFont="1" applyFill="1" applyBorder="1" applyAlignment="1" applyProtection="1">
      <alignment horizontal="center" vertical="center" wrapText="1"/>
    </xf>
    <xf numFmtId="0" fontId="4" fillId="4" borderId="4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4" fillId="4" borderId="43" xfId="0" applyNumberFormat="1" applyFont="1" applyFill="1" applyBorder="1" applyAlignment="1" applyProtection="1">
      <alignment horizontal="center" vertical="center" wrapText="1"/>
    </xf>
    <xf numFmtId="1" fontId="42" fillId="0" borderId="44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48" xfId="0" applyNumberFormat="1" applyFont="1" applyFill="1" applyBorder="1" applyAlignment="1" applyProtection="1">
      <alignment horizontal="center" vertical="center" wrapText="1"/>
    </xf>
    <xf numFmtId="49" fontId="42" fillId="0" borderId="44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 wrapText="1"/>
    </xf>
    <xf numFmtId="0" fontId="9" fillId="4" borderId="7" xfId="0" applyNumberFormat="1" applyFont="1" applyFill="1" applyBorder="1" applyAlignment="1" applyProtection="1">
      <alignment horizontal="center" vertical="center" wrapText="1"/>
    </xf>
    <xf numFmtId="0" fontId="9" fillId="4" borderId="5" xfId="0" applyNumberFormat="1" applyFont="1" applyFill="1" applyBorder="1" applyAlignment="1" applyProtection="1">
      <alignment horizontal="center" vertical="center" wrapText="1"/>
    </xf>
    <xf numFmtId="166" fontId="9" fillId="0" borderId="53" xfId="0" applyNumberFormat="1" applyFont="1" applyFill="1" applyBorder="1" applyAlignment="1" applyProtection="1">
      <alignment horizontal="center" vertical="center"/>
    </xf>
    <xf numFmtId="2" fontId="11" fillId="0" borderId="15" xfId="0" applyNumberFormat="1" applyFont="1" applyFill="1" applyBorder="1" applyAlignment="1" applyProtection="1">
      <alignment horizontal="right" vertical="top" shrinkToFit="1"/>
    </xf>
    <xf numFmtId="166" fontId="9" fillId="0" borderId="58" xfId="0" applyNumberFormat="1" applyFont="1" applyFill="1" applyBorder="1" applyAlignment="1" applyProtection="1">
      <alignment horizontal="center" vertical="center"/>
    </xf>
    <xf numFmtId="166" fontId="9" fillId="0" borderId="63" xfId="0" applyNumberFormat="1" applyFont="1" applyFill="1" applyBorder="1" applyAlignment="1" applyProtection="1">
      <alignment horizontal="center" vertical="center"/>
    </xf>
    <xf numFmtId="2" fontId="11" fillId="0" borderId="64" xfId="0" applyNumberFormat="1" applyFont="1" applyFill="1" applyBorder="1" applyAlignment="1" applyProtection="1">
      <alignment horizontal="right" vertical="top" shrinkToFit="1"/>
    </xf>
    <xf numFmtId="2" fontId="11" fillId="0" borderId="65" xfId="0" applyNumberFormat="1" applyFont="1" applyFill="1" applyBorder="1" applyAlignment="1" applyProtection="1">
      <alignment horizontal="right" vertical="top" shrinkToFit="1"/>
    </xf>
    <xf numFmtId="166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top" wrapText="1"/>
    </xf>
    <xf numFmtId="3" fontId="44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wrapText="1"/>
    </xf>
    <xf numFmtId="0" fontId="46" fillId="0" borderId="66" xfId="0" applyFont="1" applyBorder="1" applyAlignment="1" applyProtection="1">
      <alignment horizontal="center" vertical="center"/>
      <protection hidden="1"/>
    </xf>
    <xf numFmtId="0" fontId="46" fillId="0" borderId="66" xfId="0" applyFont="1" applyBorder="1" applyAlignment="1" applyProtection="1">
      <alignment vertical="center"/>
      <protection hidden="1"/>
    </xf>
    <xf numFmtId="0" fontId="46" fillId="0" borderId="0" xfId="0" applyFont="1" applyBorder="1" applyAlignment="1" applyProtection="1">
      <alignment horizontal="center" vertical="center"/>
      <protection hidden="1"/>
    </xf>
    <xf numFmtId="0" fontId="46" fillId="0" borderId="0" xfId="0" applyFont="1" applyBorder="1" applyAlignment="1" applyProtection="1">
      <alignment vertical="center"/>
      <protection hidden="1"/>
    </xf>
    <xf numFmtId="49" fontId="30" fillId="0" borderId="60" xfId="0" applyNumberFormat="1" applyFont="1" applyFill="1" applyBorder="1" applyAlignment="1" applyProtection="1">
      <alignment horizontal="left" vertical="center"/>
    </xf>
    <xf numFmtId="0" fontId="13" fillId="0" borderId="61" xfId="0" applyNumberFormat="1" applyFont="1" applyFill="1" applyBorder="1" applyProtection="1"/>
    <xf numFmtId="0" fontId="13" fillId="0" borderId="62" xfId="0" applyNumberFormat="1" applyFont="1" applyFill="1" applyBorder="1" applyProtection="1"/>
    <xf numFmtId="0" fontId="45" fillId="0" borderId="0" xfId="0" applyFont="1" applyAlignment="1" applyProtection="1">
      <alignment horizontal="center" vertical="top" wrapText="1"/>
      <protection hidden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3" fillId="0" borderId="54" xfId="0" applyNumberFormat="1" applyFont="1" applyFill="1" applyBorder="1" applyProtection="1"/>
    <xf numFmtId="0" fontId="13" fillId="0" borderId="59" xfId="0" applyNumberFormat="1" applyFont="1" applyFill="1" applyBorder="1" applyProtection="1"/>
    <xf numFmtId="0" fontId="30" fillId="0" borderId="50" xfId="0" applyNumberFormat="1" applyFont="1" applyFill="1" applyBorder="1" applyAlignment="1" applyProtection="1">
      <alignment horizontal="left" vertical="center"/>
    </xf>
    <xf numFmtId="0" fontId="13" fillId="0" borderId="51" xfId="0" applyNumberFormat="1" applyFont="1" applyFill="1" applyBorder="1" applyProtection="1"/>
    <xf numFmtId="0" fontId="13" fillId="0" borderId="52" xfId="0" applyNumberFormat="1" applyFont="1" applyFill="1" applyBorder="1" applyProtection="1"/>
    <xf numFmtId="0" fontId="30" fillId="0" borderId="55" xfId="0" applyNumberFormat="1" applyFont="1" applyFill="1" applyBorder="1" applyAlignment="1" applyProtection="1">
      <alignment horizontal="left" vertical="center"/>
    </xf>
    <xf numFmtId="0" fontId="13" fillId="0" borderId="56" xfId="0" applyNumberFormat="1" applyFont="1" applyFill="1" applyBorder="1" applyProtection="1"/>
    <xf numFmtId="0" fontId="13" fillId="0" borderId="57" xfId="0" applyNumberFormat="1" applyFont="1" applyFill="1" applyBorder="1" applyProtection="1"/>
    <xf numFmtId="0" fontId="30" fillId="0" borderId="60" xfId="0" applyNumberFormat="1" applyFont="1" applyFill="1" applyBorder="1" applyAlignment="1" applyProtection="1">
      <alignment horizontal="left" vertical="center"/>
    </xf>
    <xf numFmtId="49" fontId="30" fillId="0" borderId="50" xfId="0" applyNumberFormat="1" applyFont="1" applyFill="1" applyBorder="1" applyAlignment="1" applyProtection="1">
      <alignment horizontal="left" vertical="center"/>
    </xf>
    <xf numFmtId="49" fontId="30" fillId="0" borderId="55" xfId="0" applyNumberFormat="1" applyFont="1" applyFill="1" applyBorder="1" applyAlignment="1" applyProtection="1">
      <alignment horizontal="left" vertical="center"/>
    </xf>
    <xf numFmtId="0" fontId="7" fillId="4" borderId="49" xfId="0" applyNumberFormat="1" applyFont="1" applyFill="1" applyBorder="1" applyAlignment="1" applyProtection="1">
      <alignment horizontal="center" vertical="center" wrapText="1"/>
    </xf>
    <xf numFmtId="0" fontId="13" fillId="4" borderId="23" xfId="0" applyNumberFormat="1" applyFont="1" applyFill="1" applyBorder="1" applyProtection="1"/>
    <xf numFmtId="0" fontId="13" fillId="4" borderId="8" xfId="0" applyNumberFormat="1" applyFont="1" applyFill="1" applyBorder="1" applyProtection="1"/>
    <xf numFmtId="0" fontId="2" fillId="0" borderId="29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Protection="1"/>
    <xf numFmtId="49" fontId="5" fillId="4" borderId="31" xfId="0" applyNumberFormat="1" applyFont="1" applyFill="1" applyBorder="1" applyAlignment="1" applyProtection="1">
      <alignment horizontal="center" vertical="center" wrapText="1"/>
    </xf>
    <xf numFmtId="49" fontId="5" fillId="4" borderId="36" xfId="0" applyNumberFormat="1" applyFont="1" applyFill="1" applyBorder="1" applyAlignment="1" applyProtection="1">
      <alignment horizontal="center" vertical="center" wrapText="1"/>
    </xf>
    <xf numFmtId="49" fontId="5" fillId="4" borderId="45" xfId="0" applyNumberFormat="1" applyFont="1" applyFill="1" applyBorder="1" applyAlignment="1" applyProtection="1">
      <alignment horizontal="center" vertical="center" wrapText="1"/>
    </xf>
    <xf numFmtId="49" fontId="7" fillId="8" borderId="32" xfId="0" applyNumberFormat="1" applyFont="1" applyFill="1" applyBorder="1" applyAlignment="1" applyProtection="1">
      <alignment horizontal="left" vertical="center"/>
    </xf>
    <xf numFmtId="49" fontId="7" fillId="8" borderId="33" xfId="0" applyNumberFormat="1" applyFont="1" applyFill="1" applyBorder="1" applyAlignment="1" applyProtection="1">
      <alignment horizontal="left" vertical="center"/>
    </xf>
    <xf numFmtId="49" fontId="7" fillId="8" borderId="37" xfId="0" applyNumberFormat="1" applyFont="1" applyFill="1" applyBorder="1" applyAlignment="1" applyProtection="1">
      <alignment horizontal="left" vertical="center"/>
    </xf>
    <xf numFmtId="49" fontId="7" fillId="8" borderId="38" xfId="0" applyNumberFormat="1" applyFont="1" applyFill="1" applyBorder="1" applyAlignment="1" applyProtection="1">
      <alignment horizontal="left" vertical="center"/>
    </xf>
    <xf numFmtId="49" fontId="7" fillId="8" borderId="41" xfId="0" applyNumberFormat="1" applyFont="1" applyFill="1" applyBorder="1" applyAlignment="1" applyProtection="1">
      <alignment horizontal="left" vertical="center" shrinkToFit="1"/>
    </xf>
    <xf numFmtId="49" fontId="7" fillId="8" borderId="42" xfId="0" applyNumberFormat="1" applyFont="1" applyFill="1" applyBorder="1" applyAlignment="1" applyProtection="1">
      <alignment horizontal="left" vertical="center" shrinkToFit="1"/>
    </xf>
    <xf numFmtId="0" fontId="7" fillId="8" borderId="46" xfId="0" applyNumberFormat="1" applyFont="1" applyFill="1" applyBorder="1" applyAlignment="1" applyProtection="1">
      <alignment horizontal="left" vertical="center"/>
    </xf>
    <xf numFmtId="0" fontId="7" fillId="8" borderId="47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left" vertical="top" shrinkToFi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12" fillId="3" borderId="10" xfId="0" applyNumberFormat="1" applyFont="1" applyFill="1" applyBorder="1" applyAlignment="1" applyProtection="1">
      <alignment horizontal="left" vertical="center" wrapText="1"/>
    </xf>
    <xf numFmtId="0" fontId="13" fillId="4" borderId="11" xfId="0" applyNumberFormat="1" applyFont="1" applyFill="1" applyBorder="1" applyAlignment="1" applyProtection="1">
      <alignment vertical="center"/>
    </xf>
    <xf numFmtId="0" fontId="13" fillId="4" borderId="11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6" borderId="10" xfId="0" applyNumberFormat="1" applyFont="1" applyFill="1" applyBorder="1" applyAlignment="1" applyProtection="1">
      <alignment horizontal="left" vertical="center"/>
    </xf>
  </cellXfs>
  <cellStyles count="2">
    <cellStyle name="Normal_Sheet1" xfId="1" xr:uid="{00000000-0005-0000-0000-000000000000}"/>
    <cellStyle name="Normalno" xfId="0" builtinId="0"/>
  </cellStyles>
  <dxfs count="12">
    <dxf>
      <fill>
        <patternFill>
          <bgColor rgb="FFFF0000"/>
        </patternFill>
      </fill>
    </dxf>
    <dxf>
      <numFmt numFmtId="4" formatCode="#,##0.00"/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4" formatCode="#,##0.00"/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PRORA&#268;UNSKO\6.%20ZAKONI%20I%20PRAVILNICI\NOVI%20PRAVILNICI%202022\Pravilnik%20o%20financijskom%20izvje&#353;tavanju%20u%20prora&#269;unskom%20ra&#269;unovodstvu\Obrasci%20financijskih%20izvje&#353;taja\(&#268;istopis)%20Obrasci%20fin.izvje&#353;taja%20za%20Teched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-RAS"/>
      <sheetName val="BILANCA"/>
      <sheetName val="RAS-funkcijski"/>
      <sheetName val="P-VRIO"/>
      <sheetName val="OBVEZE"/>
      <sheetName val="Kont"/>
      <sheetName val="Promjene"/>
    </sheetNames>
    <sheetDataSet>
      <sheetData sheetId="0"/>
      <sheetData sheetId="1"/>
      <sheetData sheetId="2"/>
      <sheetData sheetId="3">
        <row r="12">
          <cell r="B12" t="str">
            <v xml:space="preserve">PRIHODI POSLOVANJA (šifre 61+62+63+64+65+66+67+68) </v>
          </cell>
          <cell r="C12" t="str">
            <v>6</v>
          </cell>
          <cell r="D12">
            <v>0</v>
          </cell>
        </row>
        <row r="157">
          <cell r="B157" t="str">
            <v xml:space="preserve">RASHODI POSLOVANJA (šifre 31+32+34+35+36+37+38) </v>
          </cell>
          <cell r="C157" t="str">
            <v>3</v>
          </cell>
          <cell r="D157">
            <v>0</v>
          </cell>
        </row>
        <row r="651">
          <cell r="B651" t="str">
            <v>Višak prihoda i primitaka raspoloživ u sljedećem razdoblju (šifre X005 + '9221-9222' - Y005 - '9222-9221')</v>
          </cell>
          <cell r="C651" t="str">
            <v>X006</v>
          </cell>
          <cell r="D651">
            <v>0</v>
          </cell>
        </row>
        <row r="652">
          <cell r="B652" t="str">
            <v>Manjak prihoda i primitaka za pokriće u sljedećem razdoblju (šifre Y005 + '9222-9221' - X005 - '9221-9222' )</v>
          </cell>
          <cell r="C652" t="str">
            <v>Y006</v>
          </cell>
          <cell r="D652">
            <v>0</v>
          </cell>
          <cell r="E652">
            <v>0</v>
          </cell>
        </row>
      </sheetData>
      <sheetData sheetId="4">
        <row r="13">
          <cell r="B13" t="str">
            <v>Nefinancijska imovina (šifre 01+02+03+04+05+06)</v>
          </cell>
          <cell r="C13" t="str">
            <v>0</v>
          </cell>
          <cell r="D13">
            <v>0</v>
          </cell>
          <cell r="E13">
            <v>0</v>
          </cell>
        </row>
        <row r="74">
          <cell r="B74" t="str">
            <v>Financijska imovina (šifre 11+12+13+14+15+16+17+19)</v>
          </cell>
          <cell r="C74" t="str">
            <v>1</v>
          </cell>
          <cell r="D74">
            <v>0</v>
          </cell>
        </row>
        <row r="181">
          <cell r="B181" t="str">
            <v xml:space="preserve">Obveze (šifre 23+24+25+26+29) </v>
          </cell>
          <cell r="C181" t="str">
            <v>2</v>
          </cell>
          <cell r="D181">
            <v>0</v>
          </cell>
          <cell r="E181">
            <v>0</v>
          </cell>
        </row>
        <row r="242">
          <cell r="B242" t="str">
            <v>Vlastiti izvori (šifre 91 + 922 - 93 + 96 do 98)</v>
          </cell>
          <cell r="C242" t="str">
            <v>9</v>
          </cell>
          <cell r="D242">
            <v>0</v>
          </cell>
          <cell r="E242">
            <v>0</v>
          </cell>
        </row>
      </sheetData>
      <sheetData sheetId="5">
        <row r="12">
          <cell r="B12" t="str">
            <v>Opće javne usluge (šifre 011+012+013+014 do 018)</v>
          </cell>
          <cell r="C12" t="str">
            <v>01</v>
          </cell>
          <cell r="D12">
            <v>0</v>
          </cell>
        </row>
        <row r="42">
          <cell r="B42" t="str">
            <v>Ekonomski poslovi (šifre 041+042+043+044+045+046+047+048+049)</v>
          </cell>
          <cell r="C42" t="str">
            <v>04</v>
          </cell>
          <cell r="D42">
            <v>0</v>
          </cell>
        </row>
        <row r="95">
          <cell r="B95" t="str">
            <v>Rashodi vezani za stanovanje i kom. pogodnosti koji nisu drugdje svrstani</v>
          </cell>
          <cell r="C95" t="str">
            <v>066</v>
          </cell>
        </row>
        <row r="121">
          <cell r="B121" t="str">
            <v>Obrazovanje (šifre 091+092+093+094+095+096+097+098)</v>
          </cell>
          <cell r="C121" t="str">
            <v>09</v>
          </cell>
          <cell r="D121">
            <v>0</v>
          </cell>
          <cell r="E121">
            <v>0</v>
          </cell>
        </row>
        <row r="148">
          <cell r="B148" t="str">
            <v>Kontrolni zbroj (šifre 01+02+03+04+05+06+07+08+09+10)</v>
          </cell>
          <cell r="C148" t="str">
            <v>R1</v>
          </cell>
          <cell r="D148">
            <v>0</v>
          </cell>
          <cell r="E148">
            <v>0</v>
          </cell>
        </row>
      </sheetData>
      <sheetData sheetId="6">
        <row r="12">
          <cell r="B12" t="str">
            <v>Promjene u vrijednosti i obujmu imovine (šifre 91511+91512)</v>
          </cell>
          <cell r="C12" t="str">
            <v>9151</v>
          </cell>
          <cell r="D12">
            <v>0</v>
          </cell>
          <cell r="E12">
            <v>0</v>
          </cell>
        </row>
        <row r="29">
          <cell r="B29" t="str">
            <v>Promjene u obujmu imovine (šifre P016+P023)</v>
          </cell>
          <cell r="C29" t="str">
            <v>91512</v>
          </cell>
          <cell r="D29">
            <v>0</v>
          </cell>
          <cell r="E29">
            <v>0</v>
          </cell>
        </row>
        <row r="45">
          <cell r="B45" t="str">
            <v>Promjene u vrijednosti (revalorizacija) i obujmu obveza (šifre 91521+91522)</v>
          </cell>
          <cell r="C45" t="str">
            <v>9152</v>
          </cell>
          <cell r="D45">
            <v>0</v>
          </cell>
          <cell r="E45">
            <v>0</v>
          </cell>
        </row>
        <row r="51">
          <cell r="B51" t="str">
            <v>Promjene u obujmu obveza (šifre P035 do P038)</v>
          </cell>
          <cell r="C51" t="str">
            <v>91522</v>
          </cell>
          <cell r="D51">
            <v>0</v>
          </cell>
          <cell r="E51">
            <v>0</v>
          </cell>
        </row>
      </sheetData>
      <sheetData sheetId="7">
        <row r="12">
          <cell r="B12" t="str">
            <v>Stanje obveza 1. siječnja (=stanju obveza iz Izvještaja o obvezama na 31. prosinca prethodne godine)</v>
          </cell>
          <cell r="C12" t="str">
            <v>V001</v>
          </cell>
        </row>
        <row r="49">
          <cell r="B49" t="str">
            <v>Stanje obveza na kraju izvještajnog razdoblja (šifre V001+V002-V004) i (šifre V007+V009)</v>
          </cell>
          <cell r="C49" t="str">
            <v>V006</v>
          </cell>
        </row>
        <row r="50">
          <cell r="B50" t="str">
            <v>Stanje dospjelih obveza na kraju izvještajnog razdoblja (šifre V008+D23+D24 + 'D dio 25,26')</v>
          </cell>
          <cell r="C50" t="str">
            <v>V007</v>
          </cell>
        </row>
        <row r="108">
          <cell r="B108" t="str">
            <v>Stanje nedospjelih obveza na kraju izvještajnog razdoblja (šifre V010 + ND23 + ND24 + 'ND dio 25,26')</v>
          </cell>
          <cell r="C108" t="str">
            <v>V009</v>
          </cell>
          <cell r="D108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4"/>
  <sheetViews>
    <sheetView showGridLines="0" tabSelected="1" topLeftCell="A4" zoomScaleNormal="100" workbookViewId="0">
      <selection activeCell="I11" sqref="I11"/>
    </sheetView>
  </sheetViews>
  <sheetFormatPr defaultColWidth="14.42578125" defaultRowHeight="15" x14ac:dyDescent="0.25"/>
  <cols>
    <col min="1" max="1" width="14" style="2" customWidth="1"/>
    <col min="2" max="2" width="5.7109375" style="2" customWidth="1"/>
    <col min="3" max="3" width="35.28515625" style="2" customWidth="1"/>
    <col min="4" max="4" width="9.42578125" style="2" customWidth="1"/>
    <col min="5" max="5" width="21.28515625" style="2" customWidth="1"/>
    <col min="6" max="6" width="6" style="2" customWidth="1"/>
    <col min="7" max="7" width="9.85546875" style="2" customWidth="1"/>
    <col min="8" max="9" width="15.7109375" style="2" customWidth="1"/>
    <col min="10" max="11" width="8" style="2" customWidth="1"/>
    <col min="12" max="12" width="57.28515625" style="2" customWidth="1"/>
    <col min="13" max="24" width="8" style="2" customWidth="1"/>
    <col min="25" max="16384" width="14.42578125" style="2"/>
  </cols>
  <sheetData>
    <row r="1" spans="1:24" ht="41.25" customHeight="1" x14ac:dyDescent="0.25">
      <c r="A1" s="196" t="s">
        <v>2953</v>
      </c>
      <c r="B1" s="196"/>
      <c r="C1" s="196"/>
      <c r="D1" s="196"/>
      <c r="E1" s="196"/>
      <c r="F1" s="196"/>
      <c r="G1" s="196"/>
      <c r="H1" s="196"/>
      <c r="I1" s="19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1"/>
      <c r="B2" s="136"/>
      <c r="C2" s="136"/>
      <c r="D2" s="136"/>
      <c r="E2" s="136"/>
      <c r="F2" s="136"/>
      <c r="G2" s="136"/>
      <c r="H2" s="1"/>
      <c r="I2" s="1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4">
      <c r="A3" s="197" t="s">
        <v>2954</v>
      </c>
      <c r="B3" s="198"/>
      <c r="C3" s="198"/>
      <c r="D3" s="198"/>
      <c r="E3" s="198"/>
      <c r="F3" s="198"/>
      <c r="G3" s="198"/>
      <c r="H3" s="198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3.75" customHeight="1" x14ac:dyDescent="0.4">
      <c r="A4" s="138"/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14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B6" s="141" t="s">
        <v>2955</v>
      </c>
      <c r="C6" s="142">
        <v>0</v>
      </c>
      <c r="H6" s="143" t="s">
        <v>2956</v>
      </c>
      <c r="I6" s="65" t="s">
        <v>2957</v>
      </c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B7" s="144"/>
      <c r="C7" s="145"/>
      <c r="D7" s="146"/>
      <c r="E7" s="199" t="s">
        <v>2958</v>
      </c>
      <c r="F7" s="202" t="s">
        <v>2959</v>
      </c>
      <c r="G7" s="203"/>
      <c r="H7" s="147" t="s">
        <v>2976</v>
      </c>
      <c r="I7" s="148" t="s">
        <v>2977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B8" s="141" t="s">
        <v>2960</v>
      </c>
      <c r="C8" s="149" t="s">
        <v>2974</v>
      </c>
      <c r="E8" s="200"/>
      <c r="F8" s="204" t="s">
        <v>2961</v>
      </c>
      <c r="G8" s="205"/>
      <c r="H8" s="150" t="s">
        <v>2976</v>
      </c>
      <c r="I8" s="151" t="s">
        <v>2977</v>
      </c>
      <c r="J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B9" s="139"/>
      <c r="C9" s="152"/>
      <c r="E9" s="200"/>
      <c r="F9" s="206" t="s">
        <v>2962</v>
      </c>
      <c r="G9" s="207"/>
      <c r="H9" s="153" t="s">
        <v>2976</v>
      </c>
      <c r="I9" s="154" t="s">
        <v>2977</v>
      </c>
      <c r="J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B10" s="141" t="s">
        <v>2963</v>
      </c>
      <c r="C10" s="155">
        <v>21</v>
      </c>
      <c r="E10" s="200"/>
      <c r="F10" s="204" t="s">
        <v>2964</v>
      </c>
      <c r="G10" s="205"/>
      <c r="H10" s="150"/>
      <c r="I10" s="151"/>
      <c r="J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B11" s="139"/>
      <c r="C11" s="152"/>
      <c r="E11" s="201"/>
      <c r="F11" s="208" t="s">
        <v>2965</v>
      </c>
      <c r="G11" s="209"/>
      <c r="H11" s="156" t="s">
        <v>2976</v>
      </c>
      <c r="I11" s="157" t="s">
        <v>2977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B12" s="141" t="s">
        <v>2966</v>
      </c>
      <c r="C12" s="158" t="s">
        <v>2975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9.25" customHeight="1" x14ac:dyDescent="0.25">
      <c r="A15" s="159" t="s">
        <v>2967</v>
      </c>
      <c r="B15" s="193" t="s">
        <v>2</v>
      </c>
      <c r="C15" s="194"/>
      <c r="D15" s="194"/>
      <c r="E15" s="194"/>
      <c r="F15" s="195"/>
      <c r="G15" s="160" t="s">
        <v>3</v>
      </c>
      <c r="H15" s="161" t="s">
        <v>2968</v>
      </c>
      <c r="I15" s="162" t="s">
        <v>2969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2.75" customHeight="1" x14ac:dyDescent="0.25">
      <c r="A16" s="181" t="s">
        <v>2959</v>
      </c>
      <c r="B16" s="191" t="str">
        <f>'[1]PR-RAS'!B12</f>
        <v xml:space="preserve">PRIHODI POSLOVANJA (šifre 61+62+63+64+65+66+67+68) </v>
      </c>
      <c r="C16" s="185"/>
      <c r="D16" s="185"/>
      <c r="E16" s="185"/>
      <c r="F16" s="186"/>
      <c r="G16" s="163" t="str">
        <f>'[1]PR-RAS'!C12</f>
        <v>6</v>
      </c>
      <c r="H16" s="164">
        <f>'[1]PR-RAS'!D12</f>
        <v>0</v>
      </c>
      <c r="I16" s="164">
        <v>5498.18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x14ac:dyDescent="0.25">
      <c r="A17" s="182"/>
      <c r="B17" s="192" t="str">
        <f>'[1]PR-RAS'!B157</f>
        <v xml:space="preserve">RASHODI POSLOVANJA (šifre 31+32+34+35+36+37+38) </v>
      </c>
      <c r="C17" s="188"/>
      <c r="D17" s="188"/>
      <c r="E17" s="188"/>
      <c r="F17" s="189"/>
      <c r="G17" s="165" t="str">
        <f>'[1]PR-RAS'!C157</f>
        <v>3</v>
      </c>
      <c r="H17" s="164">
        <f>'[1]PR-RAS'!D157</f>
        <v>0</v>
      </c>
      <c r="I17" s="164">
        <v>5482.07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x14ac:dyDescent="0.25">
      <c r="A18" s="182"/>
      <c r="B18" s="192" t="str">
        <f>'[1]PR-RAS'!B651</f>
        <v>Višak prihoda i primitaka raspoloživ u sljedećem razdoblju (šifre X005 + '9221-9222' - Y005 - '9222-9221')</v>
      </c>
      <c r="C18" s="188"/>
      <c r="D18" s="188"/>
      <c r="E18" s="188"/>
      <c r="F18" s="189"/>
      <c r="G18" s="165" t="str">
        <f>'[1]PR-RAS'!C651</f>
        <v>X006</v>
      </c>
      <c r="H18" s="164">
        <f>'[1]PR-RAS'!D651</f>
        <v>0</v>
      </c>
      <c r="I18" s="164">
        <v>16.11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x14ac:dyDescent="0.25">
      <c r="A19" s="183"/>
      <c r="B19" s="177" t="str">
        <f>'[1]PR-RAS'!B652</f>
        <v>Manjak prihoda i primitaka za pokriće u sljedećem razdoblju (šifre Y005 + '9222-9221' - X005 - '9221-9222' )</v>
      </c>
      <c r="C19" s="178"/>
      <c r="D19" s="178"/>
      <c r="E19" s="178"/>
      <c r="F19" s="179"/>
      <c r="G19" s="166" t="str">
        <f>'[1]PR-RAS'!C652</f>
        <v>Y006</v>
      </c>
      <c r="H19" s="167">
        <f>'[1]PR-RAS'!D652</f>
        <v>0</v>
      </c>
      <c r="I19" s="167">
        <f>'[1]PR-RAS'!E652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x14ac:dyDescent="0.25">
      <c r="A20" s="181" t="s">
        <v>1920</v>
      </c>
      <c r="B20" s="191" t="str">
        <f>[1]BILANCA!B13</f>
        <v>Nefinancijska imovina (šifre 01+02+03+04+05+06)</v>
      </c>
      <c r="C20" s="185"/>
      <c r="D20" s="185"/>
      <c r="E20" s="185"/>
      <c r="F20" s="186"/>
      <c r="G20" s="163" t="str">
        <f>[1]BILANCA!C13</f>
        <v>0</v>
      </c>
      <c r="H20" s="168">
        <f>[1]BILANCA!D13</f>
        <v>0</v>
      </c>
      <c r="I20" s="168">
        <f>[1]BILANCA!E13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x14ac:dyDescent="0.25">
      <c r="A21" s="182"/>
      <c r="B21" s="192" t="str">
        <f>[1]BILANCA!B74</f>
        <v>Financijska imovina (šifre 11+12+13+14+15+16+17+19)</v>
      </c>
      <c r="C21" s="188"/>
      <c r="D21" s="188"/>
      <c r="E21" s="188"/>
      <c r="F21" s="189"/>
      <c r="G21" s="165" t="str">
        <f>[1]BILANCA!C74</f>
        <v>1</v>
      </c>
      <c r="H21" s="164">
        <f>[1]BILANCA!D74</f>
        <v>0</v>
      </c>
      <c r="I21" s="164">
        <v>41.47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x14ac:dyDescent="0.25">
      <c r="A22" s="182"/>
      <c r="B22" s="192" t="str">
        <f>[1]BILANCA!B181</f>
        <v xml:space="preserve">Obveze (šifre 23+24+25+26+29) </v>
      </c>
      <c r="C22" s="188"/>
      <c r="D22" s="188"/>
      <c r="E22" s="188"/>
      <c r="F22" s="189"/>
      <c r="G22" s="165" t="str">
        <f>[1]BILANCA!C181</f>
        <v>2</v>
      </c>
      <c r="H22" s="164">
        <f>[1]BILANCA!D181</f>
        <v>0</v>
      </c>
      <c r="I22" s="164">
        <f>[1]BILANCA!E181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x14ac:dyDescent="0.25">
      <c r="A23" s="183"/>
      <c r="B23" s="177" t="str">
        <f>[1]BILANCA!B242</f>
        <v>Vlastiti izvori (šifre 91 + 922 - 93 + 96 do 98)</v>
      </c>
      <c r="C23" s="178"/>
      <c r="D23" s="178"/>
      <c r="E23" s="178"/>
      <c r="F23" s="179"/>
      <c r="G23" s="166" t="str">
        <f>[1]BILANCA!C242</f>
        <v>9</v>
      </c>
      <c r="H23" s="167">
        <f>[1]BILANCA!D242</f>
        <v>0</v>
      </c>
      <c r="I23" s="167">
        <f>[1]BILANCA!E242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x14ac:dyDescent="0.25">
      <c r="A24" s="181" t="s">
        <v>2962</v>
      </c>
      <c r="B24" s="191" t="str">
        <f>'[1]RAS-funkcijski'!B12</f>
        <v>Opće javne usluge (šifre 011+012+013+014 do 018)</v>
      </c>
      <c r="C24" s="185"/>
      <c r="D24" s="185"/>
      <c r="E24" s="185"/>
      <c r="F24" s="186"/>
      <c r="G24" s="163" t="str">
        <f>'[1]RAS-funkcijski'!C12</f>
        <v>01</v>
      </c>
      <c r="H24" s="168">
        <f>'[1]RAS-funkcijski'!D12</f>
        <v>0</v>
      </c>
      <c r="I24" s="168">
        <v>5482.07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x14ac:dyDescent="0.25">
      <c r="A25" s="182"/>
      <c r="B25" s="192" t="str">
        <f>'[1]RAS-funkcijski'!B42</f>
        <v>Ekonomski poslovi (šifre 041+042+043+044+045+046+047+048+049)</v>
      </c>
      <c r="C25" s="188"/>
      <c r="D25" s="188"/>
      <c r="E25" s="188"/>
      <c r="F25" s="189"/>
      <c r="G25" s="165" t="str">
        <f>'[1]RAS-funkcijski'!C42</f>
        <v>04</v>
      </c>
      <c r="H25" s="164">
        <f>'[1]RAS-funkcijski'!D42</f>
        <v>0</v>
      </c>
      <c r="I25" s="164">
        <v>5482.07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x14ac:dyDescent="0.25">
      <c r="A26" s="182"/>
      <c r="B26" s="192" t="str">
        <f>'[1]RAS-funkcijski'!B95</f>
        <v>Rashodi vezani za stanovanje i kom. pogodnosti koji nisu drugdje svrstani</v>
      </c>
      <c r="C26" s="188"/>
      <c r="D26" s="188"/>
      <c r="E26" s="188"/>
      <c r="F26" s="189"/>
      <c r="G26" s="165" t="str">
        <f>'[1]RAS-funkcijski'!C95</f>
        <v>066</v>
      </c>
      <c r="H26" s="164">
        <f>'[1]RAS-funkcijski'!D95</f>
        <v>0</v>
      </c>
      <c r="I26" s="164">
        <f>'[1]RAS-funkcijski'!E95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x14ac:dyDescent="0.25">
      <c r="A27" s="182"/>
      <c r="B27" s="192" t="str">
        <f>'[1]RAS-funkcijski'!B121</f>
        <v>Obrazovanje (šifre 091+092+093+094+095+096+097+098)</v>
      </c>
      <c r="C27" s="188"/>
      <c r="D27" s="188"/>
      <c r="E27" s="188"/>
      <c r="F27" s="189"/>
      <c r="G27" s="165" t="str">
        <f>'[1]RAS-funkcijski'!C121</f>
        <v>09</v>
      </c>
      <c r="H27" s="164">
        <f>'[1]RAS-funkcijski'!D121</f>
        <v>0</v>
      </c>
      <c r="I27" s="164">
        <f>'[1]RAS-funkcijski'!E121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x14ac:dyDescent="0.25">
      <c r="A28" s="183"/>
      <c r="B28" s="177" t="str">
        <f>'[1]RAS-funkcijski'!B148</f>
        <v>Kontrolni zbroj (šifre 01+02+03+04+05+06+07+08+09+10)</v>
      </c>
      <c r="C28" s="178"/>
      <c r="D28" s="178"/>
      <c r="E28" s="178"/>
      <c r="F28" s="179"/>
      <c r="G28" s="166" t="str">
        <f>'[1]RAS-funkcijski'!C148</f>
        <v>R1</v>
      </c>
      <c r="H28" s="167">
        <f>'[1]RAS-funkcijski'!D148</f>
        <v>0</v>
      </c>
      <c r="I28" s="167">
        <f>'[1]RAS-funkcijski'!E148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x14ac:dyDescent="0.25">
      <c r="A29" s="181" t="s">
        <v>2964</v>
      </c>
      <c r="B29" s="184" t="str">
        <f>'[1]P-VRIO'!B12</f>
        <v>Promjene u vrijednosti i obujmu imovine (šifre 91511+91512)</v>
      </c>
      <c r="C29" s="185"/>
      <c r="D29" s="185"/>
      <c r="E29" s="185"/>
      <c r="F29" s="186"/>
      <c r="G29" s="163" t="str">
        <f>'[1]P-VRIO'!C12</f>
        <v>9151</v>
      </c>
      <c r="H29" s="168">
        <f>'[1]P-VRIO'!D12</f>
        <v>0</v>
      </c>
      <c r="I29" s="168">
        <f>'[1]P-VRIO'!E12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x14ac:dyDescent="0.25">
      <c r="A30" s="182"/>
      <c r="B30" s="187" t="str">
        <f>'[1]P-VRIO'!B29</f>
        <v>Promjene u obujmu imovine (šifre P016+P023)</v>
      </c>
      <c r="C30" s="188"/>
      <c r="D30" s="188"/>
      <c r="E30" s="188"/>
      <c r="F30" s="189"/>
      <c r="G30" s="165" t="str">
        <f>'[1]P-VRIO'!C29</f>
        <v>91512</v>
      </c>
      <c r="H30" s="164">
        <f>'[1]P-VRIO'!D29</f>
        <v>0</v>
      </c>
      <c r="I30" s="164">
        <f>'[1]P-VRIO'!E29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x14ac:dyDescent="0.25">
      <c r="A31" s="182"/>
      <c r="B31" s="187" t="str">
        <f>'[1]P-VRIO'!B45</f>
        <v>Promjene u vrijednosti (revalorizacija) i obujmu obveza (šifre 91521+91522)</v>
      </c>
      <c r="C31" s="188"/>
      <c r="D31" s="188"/>
      <c r="E31" s="188"/>
      <c r="F31" s="189"/>
      <c r="G31" s="165" t="str">
        <f>'[1]P-VRIO'!C45</f>
        <v>9152</v>
      </c>
      <c r="H31" s="164">
        <f>'[1]P-VRIO'!D45</f>
        <v>0</v>
      </c>
      <c r="I31" s="164">
        <f>'[1]P-VRIO'!E45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x14ac:dyDescent="0.25">
      <c r="A32" s="183"/>
      <c r="B32" s="190" t="str">
        <f>'[1]P-VRIO'!B51</f>
        <v>Promjene u obujmu obveza (šifre P035 do P038)</v>
      </c>
      <c r="C32" s="178"/>
      <c r="D32" s="178"/>
      <c r="E32" s="178"/>
      <c r="F32" s="179"/>
      <c r="G32" s="166" t="str">
        <f>'[1]P-VRIO'!C51</f>
        <v>91522</v>
      </c>
      <c r="H32" s="167">
        <f>'[1]P-VRIO'!D51</f>
        <v>0</v>
      </c>
      <c r="I32" s="167">
        <f>'[1]P-VRIO'!E51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x14ac:dyDescent="0.25">
      <c r="A33" s="181" t="s">
        <v>2965</v>
      </c>
      <c r="B33" s="191" t="str">
        <f>[1]OBVEZE!B12</f>
        <v>Stanje obveza 1. siječnja (=stanju obveza iz Izvještaja o obvezama na 31. prosinca prethodne godine)</v>
      </c>
      <c r="C33" s="185"/>
      <c r="D33" s="185"/>
      <c r="E33" s="185"/>
      <c r="F33" s="186"/>
      <c r="G33" s="163" t="str">
        <f>[1]OBVEZE!C12</f>
        <v>V001</v>
      </c>
      <c r="H33" s="168" t="s">
        <v>2970</v>
      </c>
      <c r="I33" s="168">
        <f>[1]OBVEZE!D12</f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5">
      <c r="A34" s="182"/>
      <c r="B34" s="192" t="str">
        <f>[1]OBVEZE!B49</f>
        <v>Stanje obveza na kraju izvještajnog razdoblja (šifre V001+V002-V004) i (šifre V007+V009)</v>
      </c>
      <c r="C34" s="188"/>
      <c r="D34" s="188"/>
      <c r="E34" s="188"/>
      <c r="F34" s="189"/>
      <c r="G34" s="165" t="str">
        <f>[1]OBVEZE!C49</f>
        <v>V006</v>
      </c>
      <c r="H34" s="164" t="s">
        <v>2970</v>
      </c>
      <c r="I34" s="164">
        <v>7855.7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x14ac:dyDescent="0.25">
      <c r="A35" s="182"/>
      <c r="B35" s="192" t="str">
        <f>[1]OBVEZE!B50</f>
        <v>Stanje dospjelih obveza na kraju izvještajnog razdoblja (šifre V008+D23+D24 + 'D dio 25,26')</v>
      </c>
      <c r="C35" s="188"/>
      <c r="D35" s="188"/>
      <c r="E35" s="188"/>
      <c r="F35" s="189"/>
      <c r="G35" s="165" t="str">
        <f>[1]OBVEZE!C50</f>
        <v>V007</v>
      </c>
      <c r="H35" s="164" t="s">
        <v>2970</v>
      </c>
      <c r="I35" s="164">
        <v>7855.7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x14ac:dyDescent="0.25">
      <c r="A36" s="183"/>
      <c r="B36" s="177" t="str">
        <f>[1]OBVEZE!B108</f>
        <v>Stanje nedospjelih obveza na kraju izvještajnog razdoblja (šifre V010 + ND23 + ND24 + 'ND dio 25,26')</v>
      </c>
      <c r="C36" s="178"/>
      <c r="D36" s="178"/>
      <c r="E36" s="178"/>
      <c r="F36" s="179"/>
      <c r="G36" s="166" t="str">
        <f>[1]OBVEZE!C108</f>
        <v>V009</v>
      </c>
      <c r="H36" s="167" t="s">
        <v>2970</v>
      </c>
      <c r="I36" s="167">
        <f>[1]OBVEZE!D108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25">
      <c r="A37" s="169"/>
      <c r="B37" s="170"/>
      <c r="C37" s="170"/>
      <c r="D37" s="170"/>
      <c r="E37" s="170"/>
      <c r="F37" s="170"/>
      <c r="G37" s="170"/>
      <c r="H37" s="171"/>
      <c r="I37" s="17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5">
      <c r="A38" s="1"/>
      <c r="B38" s="1"/>
      <c r="C38" s="1"/>
      <c r="D38" s="1"/>
      <c r="E38" s="1"/>
      <c r="F38" s="1"/>
      <c r="G38" s="1"/>
      <c r="H38" s="3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.75" customHeight="1" x14ac:dyDescent="0.25">
      <c r="A39" s="1"/>
      <c r="B39" s="1"/>
      <c r="C39" s="1"/>
      <c r="D39" s="1"/>
      <c r="E39" s="1"/>
      <c r="F39" s="1"/>
      <c r="G39" s="1"/>
      <c r="H39" s="180" t="s">
        <v>2971</v>
      </c>
      <c r="I39" s="180"/>
      <c r="J39" s="1"/>
      <c r="K39" s="1"/>
      <c r="L39" s="17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5">
      <c r="A40" s="1"/>
      <c r="B40" s="1"/>
      <c r="C40" s="1"/>
      <c r="D40" s="1"/>
      <c r="E40" s="1"/>
      <c r="F40" s="1"/>
      <c r="G40" s="1"/>
      <c r="H40" s="173"/>
      <c r="I40" s="1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5">
      <c r="A41" s="1"/>
      <c r="B41" s="1"/>
      <c r="C41" s="1"/>
      <c r="D41" s="1"/>
      <c r="E41" s="1"/>
      <c r="F41" s="1"/>
      <c r="G41" s="1"/>
      <c r="H41" s="175"/>
      <c r="I41" s="17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</sheetData>
  <mergeCells count="36">
    <mergeCell ref="A1:I1"/>
    <mergeCell ref="A3:I3"/>
    <mergeCell ref="E7:E11"/>
    <mergeCell ref="F7:G7"/>
    <mergeCell ref="F8:G8"/>
    <mergeCell ref="F9:G9"/>
    <mergeCell ref="F10:G10"/>
    <mergeCell ref="F11:G11"/>
    <mergeCell ref="B15:F15"/>
    <mergeCell ref="A16:A19"/>
    <mergeCell ref="B16:F16"/>
    <mergeCell ref="B17:F17"/>
    <mergeCell ref="B18:F18"/>
    <mergeCell ref="B19:F19"/>
    <mergeCell ref="B35:F35"/>
    <mergeCell ref="A20:A23"/>
    <mergeCell ref="B20:F20"/>
    <mergeCell ref="B21:F21"/>
    <mergeCell ref="B22:F22"/>
    <mergeCell ref="B23:F23"/>
    <mergeCell ref="B36:F36"/>
    <mergeCell ref="H39:I39"/>
    <mergeCell ref="B28:F28"/>
    <mergeCell ref="A29:A32"/>
    <mergeCell ref="B29:F29"/>
    <mergeCell ref="B30:F30"/>
    <mergeCell ref="B31:F31"/>
    <mergeCell ref="B32:F32"/>
    <mergeCell ref="A24:A28"/>
    <mergeCell ref="B24:F24"/>
    <mergeCell ref="B25:F25"/>
    <mergeCell ref="B26:F26"/>
    <mergeCell ref="B27:F27"/>
    <mergeCell ref="A33:A36"/>
    <mergeCell ref="B33:F33"/>
    <mergeCell ref="B34:F34"/>
  </mergeCells>
  <conditionalFormatting sqref="H7:H11">
    <cfRule type="cellIs" dxfId="11" priority="2" operator="equal">
      <formula>"DA"</formula>
    </cfRule>
  </conditionalFormatting>
  <conditionalFormatting sqref="I7:I11">
    <cfRule type="cellIs" dxfId="10" priority="1" operator="equal">
      <formula>"DA"</formula>
    </cfRule>
  </conditionalFormatting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3"/>
  <sheetViews>
    <sheetView zoomScaleNormal="100" workbookViewId="0">
      <selection activeCell="E738" sqref="E738"/>
    </sheetView>
  </sheetViews>
  <sheetFormatPr defaultColWidth="14.42578125" defaultRowHeight="15" x14ac:dyDescent="0.25"/>
  <cols>
    <col min="1" max="1" width="9" style="2" customWidth="1"/>
    <col min="2" max="2" width="80.7109375" style="2" customWidth="1"/>
    <col min="3" max="3" width="12.7109375" style="65" customWidth="1"/>
    <col min="4" max="5" width="14.7109375" style="2" customWidth="1"/>
    <col min="6" max="6" width="6.85546875" style="2" customWidth="1"/>
    <col min="7" max="7" width="0.85546875" style="2" customWidth="1"/>
    <col min="8" max="25" width="8" style="2" customWidth="1"/>
    <col min="26" max="16384" width="14.42578125" style="2"/>
  </cols>
  <sheetData>
    <row r="1" spans="1:25" ht="42.75" customHeight="1" x14ac:dyDescent="0.25">
      <c r="A1" s="210" t="s">
        <v>0</v>
      </c>
      <c r="B1" s="210"/>
      <c r="C1" s="210"/>
      <c r="D1" s="210"/>
      <c r="E1" s="210"/>
      <c r="F1" s="21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hidden="1" customHeight="1" x14ac:dyDescent="0.25">
      <c r="A2" s="211"/>
      <c r="B2" s="212"/>
      <c r="C2" s="212"/>
      <c r="D2" s="21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" hidden="1" customHeight="1" x14ac:dyDescent="0.25">
      <c r="A3" s="5"/>
      <c r="B3" s="213"/>
      <c r="C3" s="212"/>
      <c r="D3" s="212"/>
      <c r="E3" s="3"/>
      <c r="F3" s="3"/>
      <c r="G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3"/>
      <c r="B4" s="213"/>
      <c r="C4" s="212"/>
      <c r="D4" s="212"/>
      <c r="E4" s="3"/>
      <c r="F4" s="3"/>
      <c r="G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"/>
      <c r="B5" s="215"/>
      <c r="C5" s="212"/>
      <c r="D5" s="212"/>
      <c r="E5" s="212"/>
      <c r="F5" s="212"/>
      <c r="G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"/>
      <c r="B6" s="215"/>
      <c r="C6" s="212"/>
      <c r="D6" s="212"/>
      <c r="E6" s="212"/>
      <c r="F6" s="212"/>
      <c r="G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hidden="1" customHeight="1" x14ac:dyDescent="0.25">
      <c r="A7" s="7"/>
      <c r="B7" s="7"/>
      <c r="C7" s="8"/>
      <c r="D7" s="3"/>
      <c r="E7" s="3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.75" customHeight="1" x14ac:dyDescent="0.25">
      <c r="A8" s="10" t="s">
        <v>1</v>
      </c>
      <c r="B8" s="11" t="s">
        <v>2</v>
      </c>
      <c r="C8" s="12" t="s">
        <v>3</v>
      </c>
      <c r="D8" s="13" t="s">
        <v>4</v>
      </c>
      <c r="E8" s="13" t="s">
        <v>5</v>
      </c>
      <c r="F8" s="14" t="s">
        <v>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25">
      <c r="A9" s="16">
        <v>1</v>
      </c>
      <c r="B9" s="17">
        <v>2</v>
      </c>
      <c r="C9" s="18" t="s">
        <v>7</v>
      </c>
      <c r="D9" s="19">
        <v>4</v>
      </c>
      <c r="E9" s="19">
        <v>5</v>
      </c>
      <c r="F9" s="20">
        <v>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5" customHeight="1" x14ac:dyDescent="0.25">
      <c r="A10" s="216" t="s">
        <v>8</v>
      </c>
      <c r="B10" s="217"/>
      <c r="C10" s="21"/>
      <c r="D10" s="22"/>
      <c r="E10" s="22"/>
      <c r="F10" s="2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" customHeight="1" x14ac:dyDescent="0.25">
      <c r="A11" s="24">
        <v>6</v>
      </c>
      <c r="B11" s="25" t="s">
        <v>9</v>
      </c>
      <c r="C11" s="26" t="s">
        <v>10</v>
      </c>
      <c r="D11" s="27">
        <f>D12+D49+D55+D87+D111+D129+D138+D144</f>
        <v>0</v>
      </c>
      <c r="E11" s="27">
        <f>E12+E49+E55+E87+E111+E129+E138+E144</f>
        <v>5498.18</v>
      </c>
      <c r="F11" s="28" t="str">
        <f t="shared" ref="F11:F227" si="0">IF(D11&lt;&gt;0,IF(E11/D11&gt;=100,"&gt;&gt;100",E11/D11*100),"-")</f>
        <v>-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" customHeight="1" x14ac:dyDescent="0.25">
      <c r="A12" s="24">
        <v>61</v>
      </c>
      <c r="B12" s="25" t="s">
        <v>11</v>
      </c>
      <c r="C12" s="26" t="s">
        <v>12</v>
      </c>
      <c r="D12" s="27">
        <f t="shared" ref="D12:E12" si="1">D13+D22+D28+D34+D42+D45</f>
        <v>0</v>
      </c>
      <c r="E12" s="27">
        <f t="shared" si="1"/>
        <v>0</v>
      </c>
      <c r="F12" s="28" t="str">
        <f t="shared" si="0"/>
        <v>-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" customHeight="1" x14ac:dyDescent="0.25">
      <c r="A13" s="24">
        <v>611</v>
      </c>
      <c r="B13" s="25" t="s">
        <v>13</v>
      </c>
      <c r="C13" s="26" t="s">
        <v>14</v>
      </c>
      <c r="D13" s="27">
        <f>SUM(D14:D19)-D20-D21</f>
        <v>0</v>
      </c>
      <c r="E13" s="27">
        <f>SUM(E14:E19)-E20-E21</f>
        <v>0</v>
      </c>
      <c r="F13" s="28" t="str">
        <f t="shared" si="0"/>
        <v>-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" customHeight="1" x14ac:dyDescent="0.25">
      <c r="A14" s="24">
        <v>6111</v>
      </c>
      <c r="B14" s="25" t="s">
        <v>15</v>
      </c>
      <c r="C14" s="26" t="s">
        <v>16</v>
      </c>
      <c r="D14" s="29"/>
      <c r="E14" s="29"/>
      <c r="F14" s="28" t="str">
        <f>IF(D14&lt;&gt;0,IF(E14/D14&gt;=100,"&gt;&gt;100",E14/D14*100),"-")</f>
        <v>-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 x14ac:dyDescent="0.25">
      <c r="A15" s="24">
        <v>6112</v>
      </c>
      <c r="B15" s="25" t="s">
        <v>17</v>
      </c>
      <c r="C15" s="26" t="s">
        <v>18</v>
      </c>
      <c r="D15" s="29"/>
      <c r="E15" s="29"/>
      <c r="F15" s="28" t="str">
        <f t="shared" si="0"/>
        <v>-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" customHeight="1" x14ac:dyDescent="0.25">
      <c r="A16" s="24">
        <v>6113</v>
      </c>
      <c r="B16" s="25" t="s">
        <v>19</v>
      </c>
      <c r="C16" s="26" t="s">
        <v>20</v>
      </c>
      <c r="D16" s="29"/>
      <c r="E16" s="29"/>
      <c r="F16" s="28" t="str">
        <f t="shared" si="0"/>
        <v>-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 x14ac:dyDescent="0.25">
      <c r="A17" s="24">
        <v>6114</v>
      </c>
      <c r="B17" s="25" t="s">
        <v>21</v>
      </c>
      <c r="C17" s="26" t="s">
        <v>22</v>
      </c>
      <c r="D17" s="29"/>
      <c r="E17" s="29"/>
      <c r="F17" s="28" t="str">
        <f t="shared" si="0"/>
        <v>-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" customHeight="1" x14ac:dyDescent="0.25">
      <c r="A18" s="24">
        <v>6115</v>
      </c>
      <c r="B18" s="25" t="s">
        <v>23</v>
      </c>
      <c r="C18" s="26" t="s">
        <v>24</v>
      </c>
      <c r="D18" s="29"/>
      <c r="E18" s="29"/>
      <c r="F18" s="28" t="str">
        <f t="shared" si="0"/>
        <v>-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 x14ac:dyDescent="0.25">
      <c r="A19" s="24">
        <v>6116</v>
      </c>
      <c r="B19" s="25" t="s">
        <v>25</v>
      </c>
      <c r="C19" s="26" t="s">
        <v>26</v>
      </c>
      <c r="D19" s="29"/>
      <c r="E19" s="29"/>
      <c r="F19" s="28" t="str">
        <f t="shared" si="0"/>
        <v>-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" customHeight="1" x14ac:dyDescent="0.25">
      <c r="A20" s="24">
        <v>6117</v>
      </c>
      <c r="B20" s="25" t="s">
        <v>27</v>
      </c>
      <c r="C20" s="26" t="s">
        <v>28</v>
      </c>
      <c r="D20" s="29"/>
      <c r="E20" s="29"/>
      <c r="F20" s="28" t="str">
        <f t="shared" si="0"/>
        <v>-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25">
      <c r="A21" s="24">
        <v>6119</v>
      </c>
      <c r="B21" s="25" t="s">
        <v>29</v>
      </c>
      <c r="C21" s="26" t="s">
        <v>30</v>
      </c>
      <c r="D21" s="29"/>
      <c r="E21" s="29"/>
      <c r="F21" s="28" t="str">
        <f t="shared" si="0"/>
        <v>-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2" customHeight="1" x14ac:dyDescent="0.25">
      <c r="A22" s="24">
        <v>612</v>
      </c>
      <c r="B22" s="25" t="s">
        <v>31</v>
      </c>
      <c r="C22" s="26" t="s">
        <v>32</v>
      </c>
      <c r="D22" s="27">
        <f t="shared" ref="D22:E22" si="2">SUM(D23:D26)-D27</f>
        <v>0</v>
      </c>
      <c r="E22" s="27">
        <f t="shared" si="2"/>
        <v>0</v>
      </c>
      <c r="F22" s="28" t="str">
        <f t="shared" si="0"/>
        <v>-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2" customHeight="1" x14ac:dyDescent="0.25">
      <c r="A23" s="24">
        <v>6121</v>
      </c>
      <c r="B23" s="25" t="s">
        <v>33</v>
      </c>
      <c r="C23" s="26" t="s">
        <v>34</v>
      </c>
      <c r="D23" s="29"/>
      <c r="E23" s="29"/>
      <c r="F23" s="28" t="str">
        <f t="shared" si="0"/>
        <v>-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2" customHeight="1" x14ac:dyDescent="0.25">
      <c r="A24" s="24">
        <v>6122</v>
      </c>
      <c r="B24" s="25" t="s">
        <v>35</v>
      </c>
      <c r="C24" s="26" t="s">
        <v>36</v>
      </c>
      <c r="D24" s="29"/>
      <c r="E24" s="29"/>
      <c r="F24" s="28" t="str">
        <f t="shared" si="0"/>
        <v>-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2" customHeight="1" x14ac:dyDescent="0.25">
      <c r="A25" s="24">
        <v>6123</v>
      </c>
      <c r="B25" s="30" t="s">
        <v>37</v>
      </c>
      <c r="C25" s="26" t="s">
        <v>38</v>
      </c>
      <c r="D25" s="29"/>
      <c r="E25" s="29"/>
      <c r="F25" s="28" t="str">
        <f t="shared" si="0"/>
        <v>-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" customHeight="1" x14ac:dyDescent="0.25">
      <c r="A26" s="24">
        <v>6124</v>
      </c>
      <c r="B26" s="25" t="s">
        <v>39</v>
      </c>
      <c r="C26" s="26" t="s">
        <v>40</v>
      </c>
      <c r="D26" s="29"/>
      <c r="E26" s="29"/>
      <c r="F26" s="28" t="str">
        <f t="shared" si="0"/>
        <v>-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25">
      <c r="A27" s="24">
        <v>6125</v>
      </c>
      <c r="B27" s="25" t="s">
        <v>41</v>
      </c>
      <c r="C27" s="26" t="s">
        <v>42</v>
      </c>
      <c r="D27" s="29"/>
      <c r="E27" s="29"/>
      <c r="F27" s="28" t="str">
        <f t="shared" si="0"/>
        <v>-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" customHeight="1" x14ac:dyDescent="0.25">
      <c r="A28" s="24">
        <v>613</v>
      </c>
      <c r="B28" s="25" t="s">
        <v>43</v>
      </c>
      <c r="C28" s="26" t="s">
        <v>44</v>
      </c>
      <c r="D28" s="27">
        <f t="shared" ref="D28:E28" si="3">SUM(D29:D33)</f>
        <v>0</v>
      </c>
      <c r="E28" s="27">
        <f t="shared" si="3"/>
        <v>0</v>
      </c>
      <c r="F28" s="28" t="str">
        <f t="shared" si="0"/>
        <v>-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" customHeight="1" x14ac:dyDescent="0.25">
      <c r="A29" s="24">
        <v>6131</v>
      </c>
      <c r="B29" s="25" t="s">
        <v>45</v>
      </c>
      <c r="C29" s="26" t="s">
        <v>46</v>
      </c>
      <c r="D29" s="29"/>
      <c r="E29" s="29"/>
      <c r="F29" s="28" t="str">
        <f t="shared" si="0"/>
        <v>-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2" customHeight="1" x14ac:dyDescent="0.25">
      <c r="A30" s="24">
        <v>6132</v>
      </c>
      <c r="B30" s="25" t="s">
        <v>47</v>
      </c>
      <c r="C30" s="26" t="s">
        <v>48</v>
      </c>
      <c r="D30" s="29"/>
      <c r="E30" s="29"/>
      <c r="F30" s="28" t="str">
        <f t="shared" si="0"/>
        <v>-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" customHeight="1" x14ac:dyDescent="0.25">
      <c r="A31" s="24">
        <v>6133</v>
      </c>
      <c r="B31" s="25" t="s">
        <v>49</v>
      </c>
      <c r="C31" s="26" t="s">
        <v>50</v>
      </c>
      <c r="D31" s="29"/>
      <c r="E31" s="29"/>
      <c r="F31" s="28" t="str">
        <f t="shared" si="0"/>
        <v>-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2" customHeight="1" x14ac:dyDescent="0.25">
      <c r="A32" s="24">
        <v>6134</v>
      </c>
      <c r="B32" s="25" t="s">
        <v>51</v>
      </c>
      <c r="C32" s="26" t="s">
        <v>52</v>
      </c>
      <c r="D32" s="29"/>
      <c r="E32" s="29"/>
      <c r="F32" s="28" t="str">
        <f t="shared" si="0"/>
        <v>-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" customHeight="1" x14ac:dyDescent="0.25">
      <c r="A33" s="24">
        <v>6135</v>
      </c>
      <c r="B33" s="25" t="s">
        <v>53</v>
      </c>
      <c r="C33" s="26" t="s">
        <v>54</v>
      </c>
      <c r="D33" s="29"/>
      <c r="E33" s="29"/>
      <c r="F33" s="28" t="str">
        <f t="shared" si="0"/>
        <v>-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customHeight="1" x14ac:dyDescent="0.25">
      <c r="A34" s="24">
        <v>614</v>
      </c>
      <c r="B34" s="25" t="s">
        <v>55</v>
      </c>
      <c r="C34" s="26" t="s">
        <v>56</v>
      </c>
      <c r="D34" s="27">
        <f t="shared" ref="D34:E34" si="4">SUM(D35:D41)</f>
        <v>0</v>
      </c>
      <c r="E34" s="27">
        <f t="shared" si="4"/>
        <v>0</v>
      </c>
      <c r="F34" s="28" t="str">
        <f t="shared" si="0"/>
        <v>-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2" customHeight="1" x14ac:dyDescent="0.25">
      <c r="A35" s="24">
        <v>6141</v>
      </c>
      <c r="B35" s="25" t="s">
        <v>57</v>
      </c>
      <c r="C35" s="26" t="s">
        <v>58</v>
      </c>
      <c r="D35" s="29"/>
      <c r="E35" s="29"/>
      <c r="F35" s="28" t="str">
        <f t="shared" si="0"/>
        <v>-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2" customHeight="1" x14ac:dyDescent="0.25">
      <c r="A36" s="24">
        <v>6142</v>
      </c>
      <c r="B36" s="25" t="s">
        <v>59</v>
      </c>
      <c r="C36" s="26" t="s">
        <v>60</v>
      </c>
      <c r="D36" s="29"/>
      <c r="E36" s="29"/>
      <c r="F36" s="28" t="str">
        <f t="shared" si="0"/>
        <v>-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" customHeight="1" x14ac:dyDescent="0.25">
      <c r="A37" s="24">
        <v>6143</v>
      </c>
      <c r="B37" s="25" t="s">
        <v>61</v>
      </c>
      <c r="C37" s="26" t="s">
        <v>62</v>
      </c>
      <c r="D37" s="29"/>
      <c r="E37" s="29"/>
      <c r="F37" s="28" t="str">
        <f t="shared" si="0"/>
        <v>-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" customHeight="1" x14ac:dyDescent="0.25">
      <c r="A38" s="24">
        <v>6145</v>
      </c>
      <c r="B38" s="25" t="s">
        <v>63</v>
      </c>
      <c r="C38" s="26" t="s">
        <v>64</v>
      </c>
      <c r="D38" s="29"/>
      <c r="E38" s="29"/>
      <c r="F38" s="28" t="str">
        <f t="shared" si="0"/>
        <v>-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" customHeight="1" x14ac:dyDescent="0.25">
      <c r="A39" s="24">
        <v>6146</v>
      </c>
      <c r="B39" s="25" t="s">
        <v>65</v>
      </c>
      <c r="C39" s="26" t="s">
        <v>66</v>
      </c>
      <c r="D39" s="29"/>
      <c r="E39" s="29"/>
      <c r="F39" s="28" t="str">
        <f t="shared" si="0"/>
        <v>-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" customHeight="1" x14ac:dyDescent="0.25">
      <c r="A40" s="24">
        <v>6147</v>
      </c>
      <c r="B40" s="25" t="s">
        <v>67</v>
      </c>
      <c r="C40" s="26" t="s">
        <v>68</v>
      </c>
      <c r="D40" s="29"/>
      <c r="E40" s="29"/>
      <c r="F40" s="28" t="str">
        <f t="shared" si="0"/>
        <v>-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2" customHeight="1" x14ac:dyDescent="0.25">
      <c r="A41" s="24">
        <v>6148</v>
      </c>
      <c r="B41" s="25" t="s">
        <v>69</v>
      </c>
      <c r="C41" s="26" t="s">
        <v>70</v>
      </c>
      <c r="D41" s="29"/>
      <c r="E41" s="29"/>
      <c r="F41" s="28" t="str">
        <f t="shared" si="0"/>
        <v>-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" customHeight="1" x14ac:dyDescent="0.25">
      <c r="A42" s="24">
        <v>615</v>
      </c>
      <c r="B42" s="25" t="s">
        <v>71</v>
      </c>
      <c r="C42" s="26" t="s">
        <v>72</v>
      </c>
      <c r="D42" s="27">
        <f t="shared" ref="D42:E42" si="5">SUM(D43:D44)</f>
        <v>0</v>
      </c>
      <c r="E42" s="27">
        <f t="shared" si="5"/>
        <v>0</v>
      </c>
      <c r="F42" s="28" t="str">
        <f t="shared" si="0"/>
        <v>-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" customHeight="1" x14ac:dyDescent="0.25">
      <c r="A43" s="24">
        <v>6151</v>
      </c>
      <c r="B43" s="25" t="s">
        <v>73</v>
      </c>
      <c r="C43" s="26" t="s">
        <v>74</v>
      </c>
      <c r="D43" s="29"/>
      <c r="E43" s="29"/>
      <c r="F43" s="28" t="str">
        <f t="shared" si="0"/>
        <v>-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" customHeight="1" x14ac:dyDescent="0.25">
      <c r="A44" s="24">
        <v>6152</v>
      </c>
      <c r="B44" s="25" t="s">
        <v>75</v>
      </c>
      <c r="C44" s="26" t="s">
        <v>76</v>
      </c>
      <c r="D44" s="29"/>
      <c r="E44" s="29"/>
      <c r="F44" s="28" t="str">
        <f t="shared" si="0"/>
        <v>-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2" customHeight="1" x14ac:dyDescent="0.25">
      <c r="A45" s="24">
        <v>616</v>
      </c>
      <c r="B45" s="25" t="s">
        <v>77</v>
      </c>
      <c r="C45" s="26" t="s">
        <v>78</v>
      </c>
      <c r="D45" s="27">
        <f t="shared" ref="D45:E45" si="6">SUM(D46:D48)</f>
        <v>0</v>
      </c>
      <c r="E45" s="27">
        <f t="shared" si="6"/>
        <v>0</v>
      </c>
      <c r="F45" s="28" t="str">
        <f t="shared" si="0"/>
        <v>-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2" customHeight="1" x14ac:dyDescent="0.25">
      <c r="A46" s="24">
        <v>6161</v>
      </c>
      <c r="B46" s="25" t="s">
        <v>79</v>
      </c>
      <c r="C46" s="26" t="s">
        <v>80</v>
      </c>
      <c r="D46" s="29"/>
      <c r="E46" s="29"/>
      <c r="F46" s="28" t="str">
        <f t="shared" si="0"/>
        <v>-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2" customHeight="1" x14ac:dyDescent="0.25">
      <c r="A47" s="24">
        <v>6162</v>
      </c>
      <c r="B47" s="25" t="s">
        <v>81</v>
      </c>
      <c r="C47" s="26" t="s">
        <v>82</v>
      </c>
      <c r="D47" s="29"/>
      <c r="E47" s="29"/>
      <c r="F47" s="28" t="str">
        <f t="shared" si="0"/>
        <v>-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2" customHeight="1" x14ac:dyDescent="0.25">
      <c r="A48" s="24">
        <v>6163</v>
      </c>
      <c r="B48" s="25" t="s">
        <v>83</v>
      </c>
      <c r="C48" s="26" t="s">
        <v>84</v>
      </c>
      <c r="D48" s="29"/>
      <c r="E48" s="29"/>
      <c r="F48" s="28" t="str">
        <f t="shared" si="0"/>
        <v>-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" customHeight="1" x14ac:dyDescent="0.25">
      <c r="A49" s="24">
        <v>62</v>
      </c>
      <c r="B49" s="25" t="s">
        <v>85</v>
      </c>
      <c r="C49" s="26" t="s">
        <v>86</v>
      </c>
      <c r="D49" s="27">
        <f t="shared" ref="D49:E49" si="7">D50+D53+D54</f>
        <v>0</v>
      </c>
      <c r="E49" s="27">
        <f t="shared" si="7"/>
        <v>0</v>
      </c>
      <c r="F49" s="28" t="str">
        <f t="shared" si="0"/>
        <v>-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2" customHeight="1" x14ac:dyDescent="0.25">
      <c r="A50" s="24">
        <v>621</v>
      </c>
      <c r="B50" s="25" t="s">
        <v>87</v>
      </c>
      <c r="C50" s="26" t="s">
        <v>88</v>
      </c>
      <c r="D50" s="27">
        <f t="shared" ref="D50:E50" si="8">SUM(D51:D52)</f>
        <v>0</v>
      </c>
      <c r="E50" s="27">
        <f t="shared" si="8"/>
        <v>0</v>
      </c>
      <c r="F50" s="28" t="str">
        <f t="shared" si="0"/>
        <v>-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" customHeight="1" x14ac:dyDescent="0.25">
      <c r="A51" s="24">
        <v>6211</v>
      </c>
      <c r="B51" s="25" t="s">
        <v>89</v>
      </c>
      <c r="C51" s="26" t="s">
        <v>90</v>
      </c>
      <c r="D51" s="29"/>
      <c r="E51" s="29"/>
      <c r="F51" s="28" t="str">
        <f t="shared" si="0"/>
        <v>-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" customHeight="1" x14ac:dyDescent="0.25">
      <c r="A52" s="24">
        <v>6212</v>
      </c>
      <c r="B52" s="25" t="s">
        <v>91</v>
      </c>
      <c r="C52" s="26" t="s">
        <v>92</v>
      </c>
      <c r="D52" s="29"/>
      <c r="E52" s="29"/>
      <c r="F52" s="28" t="str">
        <f t="shared" si="0"/>
        <v>-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" customHeight="1" x14ac:dyDescent="0.25">
      <c r="A53" s="24">
        <v>622</v>
      </c>
      <c r="B53" s="25" t="s">
        <v>93</v>
      </c>
      <c r="C53" s="26" t="s">
        <v>94</v>
      </c>
      <c r="D53" s="29"/>
      <c r="E53" s="29"/>
      <c r="F53" s="28" t="str">
        <f t="shared" si="0"/>
        <v>-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2" customHeight="1" x14ac:dyDescent="0.25">
      <c r="A54" s="24">
        <v>623</v>
      </c>
      <c r="B54" s="25" t="s">
        <v>95</v>
      </c>
      <c r="C54" s="26" t="s">
        <v>96</v>
      </c>
      <c r="D54" s="29"/>
      <c r="E54" s="29"/>
      <c r="F54" s="28" t="str">
        <f t="shared" si="0"/>
        <v>-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24" customHeight="1" x14ac:dyDescent="0.25">
      <c r="A55" s="24">
        <v>63</v>
      </c>
      <c r="B55" s="31" t="s">
        <v>97</v>
      </c>
      <c r="C55" s="26" t="s">
        <v>98</v>
      </c>
      <c r="D55" s="27">
        <f>D56+D59+D64+D67+D70+D73+D76+D79+D82</f>
        <v>0</v>
      </c>
      <c r="E55" s="27">
        <f>E56+E59+E64+E67+E70+E73+E79+E82</f>
        <v>2575.02</v>
      </c>
      <c r="F55" s="28" t="str">
        <f t="shared" si="0"/>
        <v>-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" customHeight="1" x14ac:dyDescent="0.25">
      <c r="A56" s="24">
        <v>631</v>
      </c>
      <c r="B56" s="25" t="s">
        <v>99</v>
      </c>
      <c r="C56" s="26" t="s">
        <v>100</v>
      </c>
      <c r="D56" s="27">
        <f t="shared" ref="D56:E56" si="9">D57+D58</f>
        <v>0</v>
      </c>
      <c r="E56" s="27">
        <f t="shared" si="9"/>
        <v>0</v>
      </c>
      <c r="F56" s="28" t="str">
        <f t="shared" si="0"/>
        <v>-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 x14ac:dyDescent="0.25">
      <c r="A57" s="24">
        <v>6311</v>
      </c>
      <c r="B57" s="25" t="s">
        <v>101</v>
      </c>
      <c r="C57" s="26" t="s">
        <v>102</v>
      </c>
      <c r="D57" s="29"/>
      <c r="E57" s="29"/>
      <c r="F57" s="28" t="str">
        <f t="shared" si="0"/>
        <v>-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2" customHeight="1" x14ac:dyDescent="0.25">
      <c r="A58" s="24">
        <v>6312</v>
      </c>
      <c r="B58" s="25" t="s">
        <v>103</v>
      </c>
      <c r="C58" s="26" t="s">
        <v>104</v>
      </c>
      <c r="D58" s="29"/>
      <c r="E58" s="29"/>
      <c r="F58" s="28" t="str">
        <f t="shared" si="0"/>
        <v>-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" customHeight="1" x14ac:dyDescent="0.25">
      <c r="A59" s="24">
        <v>632</v>
      </c>
      <c r="B59" s="25" t="s">
        <v>105</v>
      </c>
      <c r="C59" s="26" t="s">
        <v>106</v>
      </c>
      <c r="D59" s="27">
        <f t="shared" ref="D59:E59" si="10">SUM(D60:D63)</f>
        <v>0</v>
      </c>
      <c r="E59" s="27">
        <f t="shared" si="10"/>
        <v>0</v>
      </c>
      <c r="F59" s="28" t="str">
        <f t="shared" si="0"/>
        <v>-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2" customHeight="1" x14ac:dyDescent="0.25">
      <c r="A60" s="24">
        <v>6321</v>
      </c>
      <c r="B60" s="25" t="s">
        <v>107</v>
      </c>
      <c r="C60" s="26" t="s">
        <v>108</v>
      </c>
      <c r="D60" s="29"/>
      <c r="E60" s="29"/>
      <c r="F60" s="28" t="str">
        <f t="shared" si="0"/>
        <v>-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2" customHeight="1" x14ac:dyDescent="0.25">
      <c r="A61" s="24">
        <v>6322</v>
      </c>
      <c r="B61" s="25" t="s">
        <v>109</v>
      </c>
      <c r="C61" s="26" t="s">
        <v>110</v>
      </c>
      <c r="D61" s="29"/>
      <c r="E61" s="29"/>
      <c r="F61" s="28" t="str">
        <f t="shared" si="0"/>
        <v>-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" customHeight="1" x14ac:dyDescent="0.25">
      <c r="A62" s="24">
        <v>6323</v>
      </c>
      <c r="B62" s="25" t="s">
        <v>111</v>
      </c>
      <c r="C62" s="26" t="s">
        <v>112</v>
      </c>
      <c r="D62" s="29"/>
      <c r="E62" s="29"/>
      <c r="F62" s="28" t="str">
        <f t="shared" si="0"/>
        <v>-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" customHeight="1" x14ac:dyDescent="0.25">
      <c r="A63" s="24">
        <v>6324</v>
      </c>
      <c r="B63" s="31" t="s">
        <v>113</v>
      </c>
      <c r="C63" s="26" t="s">
        <v>114</v>
      </c>
      <c r="D63" s="29"/>
      <c r="E63" s="29"/>
      <c r="F63" s="28" t="str">
        <f t="shared" si="0"/>
        <v>-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2" customHeight="1" x14ac:dyDescent="0.25">
      <c r="A64" s="24">
        <v>633</v>
      </c>
      <c r="B64" s="31" t="s">
        <v>115</v>
      </c>
      <c r="C64" s="26" t="s">
        <v>116</v>
      </c>
      <c r="D64" s="27">
        <f t="shared" ref="D64:E64" si="11">SUM(D65:D66)</f>
        <v>0</v>
      </c>
      <c r="E64" s="27">
        <f t="shared" si="11"/>
        <v>0</v>
      </c>
      <c r="F64" s="28" t="str">
        <f t="shared" si="0"/>
        <v>-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2" customHeight="1" x14ac:dyDescent="0.25">
      <c r="A65" s="24">
        <v>6331</v>
      </c>
      <c r="B65" s="31" t="s">
        <v>117</v>
      </c>
      <c r="C65" s="26" t="s">
        <v>118</v>
      </c>
      <c r="D65" s="29"/>
      <c r="E65" s="29"/>
      <c r="F65" s="28" t="str">
        <f t="shared" si="0"/>
        <v>-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2" customHeight="1" x14ac:dyDescent="0.25">
      <c r="A66" s="24">
        <v>6332</v>
      </c>
      <c r="B66" s="31" t="s">
        <v>119</v>
      </c>
      <c r="C66" s="26" t="s">
        <v>120</v>
      </c>
      <c r="D66" s="29"/>
      <c r="E66" s="29"/>
      <c r="F66" s="28" t="str">
        <f t="shared" si="0"/>
        <v>-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2" customHeight="1" x14ac:dyDescent="0.25">
      <c r="A67" s="24">
        <v>634</v>
      </c>
      <c r="B67" s="31" t="s">
        <v>121</v>
      </c>
      <c r="C67" s="26" t="s">
        <v>122</v>
      </c>
      <c r="D67" s="27">
        <f t="shared" ref="D67:E67" si="12">SUM(D68:D69)</f>
        <v>0</v>
      </c>
      <c r="E67" s="27">
        <f t="shared" si="12"/>
        <v>2575.02</v>
      </c>
      <c r="F67" s="28" t="str">
        <f t="shared" si="0"/>
        <v>-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" customHeight="1" x14ac:dyDescent="0.25">
      <c r="A68" s="24">
        <v>6341</v>
      </c>
      <c r="B68" s="31" t="s">
        <v>123</v>
      </c>
      <c r="C68" s="26" t="s">
        <v>124</v>
      </c>
      <c r="D68" s="29"/>
      <c r="E68" s="29">
        <v>2575.02</v>
      </c>
      <c r="F68" s="28" t="str">
        <f t="shared" si="0"/>
        <v>-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2" customHeight="1" x14ac:dyDescent="0.25">
      <c r="A69" s="24">
        <v>6342</v>
      </c>
      <c r="B69" s="31" t="s">
        <v>125</v>
      </c>
      <c r="C69" s="26" t="s">
        <v>126</v>
      </c>
      <c r="D69" s="29"/>
      <c r="E69" s="29"/>
      <c r="F69" s="28" t="str">
        <f t="shared" si="0"/>
        <v>-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2" customHeight="1" x14ac:dyDescent="0.25">
      <c r="A70" s="24">
        <v>635</v>
      </c>
      <c r="B70" s="31" t="s">
        <v>127</v>
      </c>
      <c r="C70" s="26" t="s">
        <v>128</v>
      </c>
      <c r="D70" s="27">
        <f t="shared" ref="D70:E70" si="13">SUM(D71:D72)</f>
        <v>0</v>
      </c>
      <c r="E70" s="27">
        <f t="shared" si="13"/>
        <v>0</v>
      </c>
      <c r="F70" s="28" t="str">
        <f t="shared" si="0"/>
        <v>-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2" customHeight="1" x14ac:dyDescent="0.25">
      <c r="A71" s="24">
        <v>6351</v>
      </c>
      <c r="B71" s="25" t="s">
        <v>129</v>
      </c>
      <c r="C71" s="26" t="s">
        <v>130</v>
      </c>
      <c r="D71" s="29"/>
      <c r="E71" s="29"/>
      <c r="F71" s="28" t="str">
        <f t="shared" si="0"/>
        <v>-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2" customHeight="1" x14ac:dyDescent="0.25">
      <c r="A72" s="24">
        <v>6352</v>
      </c>
      <c r="B72" s="25" t="s">
        <v>131</v>
      </c>
      <c r="C72" s="26" t="s">
        <v>132</v>
      </c>
      <c r="D72" s="29"/>
      <c r="E72" s="29"/>
      <c r="F72" s="28" t="str">
        <f t="shared" si="0"/>
        <v>-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2" customHeight="1" x14ac:dyDescent="0.25">
      <c r="A73" s="24" t="s">
        <v>133</v>
      </c>
      <c r="B73" s="30" t="s">
        <v>134</v>
      </c>
      <c r="C73" s="26" t="s">
        <v>133</v>
      </c>
      <c r="D73" s="27">
        <f t="shared" ref="D73:E73" si="14">SUM(D74:D75)</f>
        <v>0</v>
      </c>
      <c r="E73" s="27">
        <f t="shared" si="14"/>
        <v>0</v>
      </c>
      <c r="F73" s="28" t="str">
        <f t="shared" si="0"/>
        <v>-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2" customHeight="1" x14ac:dyDescent="0.25">
      <c r="A74" s="24" t="s">
        <v>135</v>
      </c>
      <c r="B74" s="25" t="s">
        <v>136</v>
      </c>
      <c r="C74" s="26" t="s">
        <v>135</v>
      </c>
      <c r="D74" s="29"/>
      <c r="E74" s="29"/>
      <c r="F74" s="28" t="str">
        <f t="shared" si="0"/>
        <v>-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2" customHeight="1" x14ac:dyDescent="0.25">
      <c r="A75" s="24" t="s">
        <v>137</v>
      </c>
      <c r="B75" s="25" t="s">
        <v>138</v>
      </c>
      <c r="C75" s="26" t="s">
        <v>137</v>
      </c>
      <c r="D75" s="29"/>
      <c r="E75" s="29"/>
      <c r="F75" s="28" t="str">
        <f t="shared" si="0"/>
        <v>-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2" customHeight="1" x14ac:dyDescent="0.25">
      <c r="A76" s="24" t="s">
        <v>139</v>
      </c>
      <c r="B76" s="25" t="s">
        <v>140</v>
      </c>
      <c r="C76" s="26" t="s">
        <v>139</v>
      </c>
      <c r="D76" s="27">
        <f>SUM(D77:D78)</f>
        <v>0</v>
      </c>
      <c r="E76" s="27">
        <f>SUM(E77:E78)</f>
        <v>0</v>
      </c>
      <c r="F76" s="28" t="str">
        <f t="shared" si="0"/>
        <v>-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2" customHeight="1" x14ac:dyDescent="0.25">
      <c r="A77" s="24" t="s">
        <v>141</v>
      </c>
      <c r="B77" s="25" t="s">
        <v>142</v>
      </c>
      <c r="C77" s="26" t="s">
        <v>141</v>
      </c>
      <c r="D77" s="29"/>
      <c r="E77" s="29"/>
      <c r="F77" s="28" t="str">
        <f t="shared" si="0"/>
        <v>-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2" customHeight="1" x14ac:dyDescent="0.25">
      <c r="A78" s="24" t="s">
        <v>143</v>
      </c>
      <c r="B78" s="25" t="s">
        <v>144</v>
      </c>
      <c r="C78" s="26" t="s">
        <v>143</v>
      </c>
      <c r="D78" s="29"/>
      <c r="E78" s="29"/>
      <c r="F78" s="28" t="str">
        <f t="shared" si="0"/>
        <v>-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2" customHeight="1" x14ac:dyDescent="0.25">
      <c r="A79" s="24" t="s">
        <v>145</v>
      </c>
      <c r="B79" s="25" t="s">
        <v>146</v>
      </c>
      <c r="C79" s="26" t="s">
        <v>145</v>
      </c>
      <c r="D79" s="27">
        <f>SUM(D80:D81)</f>
        <v>0</v>
      </c>
      <c r="E79" s="27">
        <f>SUM(E80:E81)</f>
        <v>0</v>
      </c>
      <c r="F79" s="28" t="str">
        <f t="shared" si="0"/>
        <v>-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2" customHeight="1" x14ac:dyDescent="0.25">
      <c r="A80" s="24" t="s">
        <v>147</v>
      </c>
      <c r="B80" s="25" t="s">
        <v>148</v>
      </c>
      <c r="C80" s="26" t="s">
        <v>147</v>
      </c>
      <c r="D80" s="29"/>
      <c r="E80" s="29"/>
      <c r="F80" s="28" t="str">
        <f t="shared" si="0"/>
        <v>-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" customHeight="1" x14ac:dyDescent="0.25">
      <c r="A81" s="24" t="s">
        <v>149</v>
      </c>
      <c r="B81" s="25" t="s">
        <v>150</v>
      </c>
      <c r="C81" s="26" t="s">
        <v>149</v>
      </c>
      <c r="D81" s="29"/>
      <c r="E81" s="29"/>
      <c r="F81" s="28" t="str">
        <f t="shared" si="0"/>
        <v>-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" customHeight="1" x14ac:dyDescent="0.25">
      <c r="A82" s="24" t="s">
        <v>151</v>
      </c>
      <c r="B82" s="25" t="s">
        <v>152</v>
      </c>
      <c r="C82" s="26" t="s">
        <v>151</v>
      </c>
      <c r="D82" s="27">
        <f t="shared" ref="D82:E82" si="15">SUM(D83:D86)</f>
        <v>0</v>
      </c>
      <c r="E82" s="27">
        <f t="shared" si="15"/>
        <v>0</v>
      </c>
      <c r="F82" s="28" t="str">
        <f t="shared" si="0"/>
        <v>-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" customHeight="1" x14ac:dyDescent="0.25">
      <c r="A83" s="24">
        <v>6391</v>
      </c>
      <c r="B83" s="25" t="s">
        <v>153</v>
      </c>
      <c r="C83" s="26" t="s">
        <v>154</v>
      </c>
      <c r="D83" s="29"/>
      <c r="E83" s="29"/>
      <c r="F83" s="28" t="str">
        <f t="shared" si="0"/>
        <v>-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2" customHeight="1" x14ac:dyDescent="0.25">
      <c r="A84" s="24">
        <v>6392</v>
      </c>
      <c r="B84" s="25" t="s">
        <v>155</v>
      </c>
      <c r="C84" s="26" t="s">
        <v>156</v>
      </c>
      <c r="D84" s="29"/>
      <c r="E84" s="29"/>
      <c r="F84" s="28" t="str">
        <f t="shared" si="0"/>
        <v>-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" customHeight="1" x14ac:dyDescent="0.25">
      <c r="A85" s="24">
        <v>6393</v>
      </c>
      <c r="B85" s="25" t="s">
        <v>157</v>
      </c>
      <c r="C85" s="26" t="s">
        <v>158</v>
      </c>
      <c r="D85" s="29"/>
      <c r="E85" s="29"/>
      <c r="F85" s="28" t="str">
        <f t="shared" si="0"/>
        <v>-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" customHeight="1" x14ac:dyDescent="0.25">
      <c r="A86" s="24">
        <v>6394</v>
      </c>
      <c r="B86" s="25" t="s">
        <v>159</v>
      </c>
      <c r="C86" s="26" t="s">
        <v>160</v>
      </c>
      <c r="D86" s="29"/>
      <c r="E86" s="29"/>
      <c r="F86" s="28" t="str">
        <f t="shared" si="0"/>
        <v>-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" customHeight="1" x14ac:dyDescent="0.25">
      <c r="A87" s="24">
        <v>64</v>
      </c>
      <c r="B87" s="25" t="s">
        <v>161</v>
      </c>
      <c r="C87" s="26" t="s">
        <v>162</v>
      </c>
      <c r="D87" s="27">
        <f>D88+D96+D103</f>
        <v>0</v>
      </c>
      <c r="E87" s="27">
        <f>E88+E96+E103</f>
        <v>0.51</v>
      </c>
      <c r="F87" s="28" t="str">
        <f t="shared" si="0"/>
        <v>-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" customHeight="1" x14ac:dyDescent="0.25">
      <c r="A88" s="24">
        <v>641</v>
      </c>
      <c r="B88" s="25" t="s">
        <v>163</v>
      </c>
      <c r="C88" s="26" t="s">
        <v>164</v>
      </c>
      <c r="D88" s="27">
        <f t="shared" ref="D88:E88" si="16">SUM(D89:D95)</f>
        <v>0</v>
      </c>
      <c r="E88" s="27">
        <f t="shared" si="16"/>
        <v>0.51</v>
      </c>
      <c r="F88" s="28" t="str">
        <f t="shared" si="0"/>
        <v>-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" customHeight="1" x14ac:dyDescent="0.25">
      <c r="A89" s="24">
        <v>6412</v>
      </c>
      <c r="B89" s="25" t="s">
        <v>165</v>
      </c>
      <c r="C89" s="26" t="s">
        <v>166</v>
      </c>
      <c r="D89" s="29"/>
      <c r="E89" s="29"/>
      <c r="F89" s="28" t="str">
        <f t="shared" si="0"/>
        <v>-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2" customHeight="1" x14ac:dyDescent="0.25">
      <c r="A90" s="24">
        <v>6413</v>
      </c>
      <c r="B90" s="25" t="s">
        <v>167</v>
      </c>
      <c r="C90" s="26" t="s">
        <v>168</v>
      </c>
      <c r="D90" s="29"/>
      <c r="E90" s="29">
        <v>0.51</v>
      </c>
      <c r="F90" s="28" t="str">
        <f t="shared" si="0"/>
        <v>-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" customHeight="1" x14ac:dyDescent="0.25">
      <c r="A91" s="24">
        <v>6414</v>
      </c>
      <c r="B91" s="25" t="s">
        <v>169</v>
      </c>
      <c r="C91" s="26" t="s">
        <v>170</v>
      </c>
      <c r="D91" s="29"/>
      <c r="E91" s="29"/>
      <c r="F91" s="28" t="str">
        <f t="shared" si="0"/>
        <v>-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" customHeight="1" x14ac:dyDescent="0.25">
      <c r="A92" s="24">
        <v>6415</v>
      </c>
      <c r="B92" s="25" t="s">
        <v>171</v>
      </c>
      <c r="C92" s="26" t="s">
        <v>172</v>
      </c>
      <c r="D92" s="29"/>
      <c r="E92" s="29"/>
      <c r="F92" s="28" t="str">
        <f t="shared" si="0"/>
        <v>-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" customHeight="1" x14ac:dyDescent="0.25">
      <c r="A93" s="24">
        <v>6416</v>
      </c>
      <c r="B93" s="25" t="s">
        <v>173</v>
      </c>
      <c r="C93" s="26" t="s">
        <v>174</v>
      </c>
      <c r="D93" s="29"/>
      <c r="E93" s="29"/>
      <c r="F93" s="28" t="str">
        <f t="shared" si="0"/>
        <v>-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" customHeight="1" x14ac:dyDescent="0.25">
      <c r="A94" s="24">
        <v>6417</v>
      </c>
      <c r="B94" s="25" t="s">
        <v>175</v>
      </c>
      <c r="C94" s="26" t="s">
        <v>176</v>
      </c>
      <c r="D94" s="29"/>
      <c r="E94" s="29"/>
      <c r="F94" s="28" t="str">
        <f t="shared" si="0"/>
        <v>-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" customHeight="1" x14ac:dyDescent="0.25">
      <c r="A95" s="24">
        <v>6419</v>
      </c>
      <c r="B95" s="25" t="s">
        <v>177</v>
      </c>
      <c r="C95" s="26" t="s">
        <v>178</v>
      </c>
      <c r="D95" s="29"/>
      <c r="E95" s="29"/>
      <c r="F95" s="28" t="str">
        <f t="shared" si="0"/>
        <v>-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2" customHeight="1" x14ac:dyDescent="0.25">
      <c r="A96" s="24">
        <v>642</v>
      </c>
      <c r="B96" s="25" t="s">
        <v>179</v>
      </c>
      <c r="C96" s="26" t="s">
        <v>180</v>
      </c>
      <c r="D96" s="27">
        <f t="shared" ref="D96:E96" si="17">SUM(D97:D102)</f>
        <v>0</v>
      </c>
      <c r="E96" s="27">
        <f t="shared" si="17"/>
        <v>0</v>
      </c>
      <c r="F96" s="28" t="str">
        <f t="shared" si="0"/>
        <v>-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2" customHeight="1" x14ac:dyDescent="0.25">
      <c r="A97" s="24">
        <v>6421</v>
      </c>
      <c r="B97" s="25" t="s">
        <v>181</v>
      </c>
      <c r="C97" s="26" t="s">
        <v>182</v>
      </c>
      <c r="D97" s="29"/>
      <c r="E97" s="29"/>
      <c r="F97" s="28" t="str">
        <f t="shared" si="0"/>
        <v>-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2" customHeight="1" x14ac:dyDescent="0.25">
      <c r="A98" s="24">
        <v>6422</v>
      </c>
      <c r="B98" s="25" t="s">
        <v>183</v>
      </c>
      <c r="C98" s="26" t="s">
        <v>184</v>
      </c>
      <c r="D98" s="29"/>
      <c r="E98" s="29"/>
      <c r="F98" s="28" t="str">
        <f t="shared" si="0"/>
        <v>-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" customHeight="1" x14ac:dyDescent="0.25">
      <c r="A99" s="24">
        <v>6423</v>
      </c>
      <c r="B99" s="25" t="s">
        <v>185</v>
      </c>
      <c r="C99" s="26" t="s">
        <v>186</v>
      </c>
      <c r="D99" s="29"/>
      <c r="E99" s="29"/>
      <c r="F99" s="28" t="str">
        <f t="shared" si="0"/>
        <v>-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2" customHeight="1" x14ac:dyDescent="0.25">
      <c r="A100" s="24">
        <v>6424</v>
      </c>
      <c r="B100" s="25" t="s">
        <v>187</v>
      </c>
      <c r="C100" s="26" t="s">
        <v>188</v>
      </c>
      <c r="D100" s="29"/>
      <c r="E100" s="29"/>
      <c r="F100" s="28" t="str">
        <f t="shared" si="0"/>
        <v>-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2" customHeight="1" x14ac:dyDescent="0.25">
      <c r="A101" s="24" t="s">
        <v>189</v>
      </c>
      <c r="B101" s="25" t="s">
        <v>190</v>
      </c>
      <c r="C101" s="26" t="s">
        <v>189</v>
      </c>
      <c r="D101" s="29"/>
      <c r="E101" s="29"/>
      <c r="F101" s="28" t="str">
        <f t="shared" si="0"/>
        <v>-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2" customHeight="1" x14ac:dyDescent="0.25">
      <c r="A102" s="24">
        <v>6429</v>
      </c>
      <c r="B102" s="25" t="s">
        <v>191</v>
      </c>
      <c r="C102" s="26" t="s">
        <v>192</v>
      </c>
      <c r="D102" s="29"/>
      <c r="E102" s="29"/>
      <c r="F102" s="28" t="str">
        <f t="shared" si="0"/>
        <v>-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2" customHeight="1" x14ac:dyDescent="0.25">
      <c r="A103" s="24">
        <v>643</v>
      </c>
      <c r="B103" s="25" t="s">
        <v>193</v>
      </c>
      <c r="C103" s="26" t="s">
        <v>194</v>
      </c>
      <c r="D103" s="27">
        <f t="shared" ref="D103:E103" si="18">SUM(D104:D110)</f>
        <v>0</v>
      </c>
      <c r="E103" s="27">
        <f t="shared" si="18"/>
        <v>0</v>
      </c>
      <c r="F103" s="28" t="str">
        <f t="shared" si="0"/>
        <v>-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24" x14ac:dyDescent="0.25">
      <c r="A104" s="24">
        <v>6431</v>
      </c>
      <c r="B104" s="25" t="s">
        <v>195</v>
      </c>
      <c r="C104" s="26" t="s">
        <v>196</v>
      </c>
      <c r="D104" s="29"/>
      <c r="E104" s="29"/>
      <c r="F104" s="28" t="str">
        <f t="shared" si="0"/>
        <v>-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2" customHeight="1" x14ac:dyDescent="0.25">
      <c r="A105" s="24">
        <v>6432</v>
      </c>
      <c r="B105" s="30" t="s">
        <v>197</v>
      </c>
      <c r="C105" s="26" t="s">
        <v>198</v>
      </c>
      <c r="D105" s="29"/>
      <c r="E105" s="29"/>
      <c r="F105" s="28" t="str">
        <f t="shared" si="0"/>
        <v>-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2" customHeight="1" x14ac:dyDescent="0.25">
      <c r="A106" s="24">
        <v>6433</v>
      </c>
      <c r="B106" s="30" t="s">
        <v>199</v>
      </c>
      <c r="C106" s="26" t="s">
        <v>200</v>
      </c>
      <c r="D106" s="29"/>
      <c r="E106" s="29"/>
      <c r="F106" s="28" t="str">
        <f t="shared" si="0"/>
        <v>-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" customHeight="1" x14ac:dyDescent="0.25">
      <c r="A107" s="24">
        <v>6434</v>
      </c>
      <c r="B107" s="25" t="s">
        <v>201</v>
      </c>
      <c r="C107" s="26" t="s">
        <v>202</v>
      </c>
      <c r="D107" s="29"/>
      <c r="E107" s="29"/>
      <c r="F107" s="28" t="str">
        <f t="shared" si="0"/>
        <v>-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" customHeight="1" x14ac:dyDescent="0.25">
      <c r="A108" s="24">
        <v>6435</v>
      </c>
      <c r="B108" s="30" t="s">
        <v>203</v>
      </c>
      <c r="C108" s="26" t="s">
        <v>204</v>
      </c>
      <c r="D108" s="29"/>
      <c r="E108" s="29"/>
      <c r="F108" s="28" t="str">
        <f t="shared" si="0"/>
        <v>-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" customHeight="1" x14ac:dyDescent="0.25">
      <c r="A109" s="24">
        <v>6436</v>
      </c>
      <c r="B109" s="30" t="s">
        <v>205</v>
      </c>
      <c r="C109" s="26" t="s">
        <v>206</v>
      </c>
      <c r="D109" s="29"/>
      <c r="E109" s="29"/>
      <c r="F109" s="28" t="str">
        <f t="shared" si="0"/>
        <v>-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" customHeight="1" x14ac:dyDescent="0.25">
      <c r="A110" s="24">
        <v>6437</v>
      </c>
      <c r="B110" s="25" t="s">
        <v>207</v>
      </c>
      <c r="C110" s="26" t="s">
        <v>208</v>
      </c>
      <c r="D110" s="29"/>
      <c r="E110" s="29"/>
      <c r="F110" s="28" t="str">
        <f t="shared" si="0"/>
        <v>-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2" customHeight="1" x14ac:dyDescent="0.25">
      <c r="A111" s="24">
        <v>65</v>
      </c>
      <c r="B111" s="25" t="s">
        <v>209</v>
      </c>
      <c r="C111" s="26" t="s">
        <v>210</v>
      </c>
      <c r="D111" s="27">
        <f t="shared" ref="D111:E111" si="19">D112+D117+D125</f>
        <v>0</v>
      </c>
      <c r="E111" s="27">
        <f t="shared" si="19"/>
        <v>0</v>
      </c>
      <c r="F111" s="28" t="str">
        <f t="shared" si="0"/>
        <v>-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2" customHeight="1" x14ac:dyDescent="0.25">
      <c r="A112" s="24">
        <v>651</v>
      </c>
      <c r="B112" s="25" t="s">
        <v>211</v>
      </c>
      <c r="C112" s="26" t="s">
        <v>212</v>
      </c>
      <c r="D112" s="27">
        <f t="shared" ref="D112:E112" si="20">SUM(D113:D116)</f>
        <v>0</v>
      </c>
      <c r="E112" s="27">
        <f t="shared" si="20"/>
        <v>0</v>
      </c>
      <c r="F112" s="28" t="str">
        <f t="shared" si="0"/>
        <v>-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2" customHeight="1" x14ac:dyDescent="0.25">
      <c r="A113" s="24">
        <v>6511</v>
      </c>
      <c r="B113" s="25" t="s">
        <v>213</v>
      </c>
      <c r="C113" s="26" t="s">
        <v>214</v>
      </c>
      <c r="D113" s="29"/>
      <c r="E113" s="29"/>
      <c r="F113" s="28" t="str">
        <f t="shared" si="0"/>
        <v>-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2" customHeight="1" x14ac:dyDescent="0.25">
      <c r="A114" s="24">
        <v>6512</v>
      </c>
      <c r="B114" s="25" t="s">
        <v>215</v>
      </c>
      <c r="C114" s="26" t="s">
        <v>216</v>
      </c>
      <c r="D114" s="29"/>
      <c r="E114" s="29"/>
      <c r="F114" s="28" t="str">
        <f t="shared" si="0"/>
        <v>-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2" customHeight="1" x14ac:dyDescent="0.25">
      <c r="A115" s="24">
        <v>6513</v>
      </c>
      <c r="B115" s="25" t="s">
        <v>217</v>
      </c>
      <c r="C115" s="26" t="s">
        <v>218</v>
      </c>
      <c r="D115" s="29"/>
      <c r="E115" s="29"/>
      <c r="F115" s="28" t="str">
        <f t="shared" si="0"/>
        <v>-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" customHeight="1" x14ac:dyDescent="0.25">
      <c r="A116" s="24">
        <v>6514</v>
      </c>
      <c r="B116" s="25" t="s">
        <v>219</v>
      </c>
      <c r="C116" s="26" t="s">
        <v>220</v>
      </c>
      <c r="D116" s="29"/>
      <c r="E116" s="29"/>
      <c r="F116" s="28" t="str">
        <f t="shared" si="0"/>
        <v>-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" customHeight="1" x14ac:dyDescent="0.25">
      <c r="A117" s="24">
        <v>652</v>
      </c>
      <c r="B117" s="25" t="s">
        <v>221</v>
      </c>
      <c r="C117" s="26" t="s">
        <v>222</v>
      </c>
      <c r="D117" s="27">
        <f t="shared" ref="D117:E117" si="21">SUM(D118:D124)</f>
        <v>0</v>
      </c>
      <c r="E117" s="27">
        <f t="shared" si="21"/>
        <v>0</v>
      </c>
      <c r="F117" s="28" t="str">
        <f t="shared" si="0"/>
        <v>-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" customHeight="1" x14ac:dyDescent="0.25">
      <c r="A118" s="24">
        <v>6521</v>
      </c>
      <c r="B118" s="25" t="s">
        <v>223</v>
      </c>
      <c r="C118" s="26" t="s">
        <v>224</v>
      </c>
      <c r="D118" s="29"/>
      <c r="E118" s="29"/>
      <c r="F118" s="28" t="str">
        <f t="shared" si="0"/>
        <v>-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" customHeight="1" x14ac:dyDescent="0.25">
      <c r="A119" s="24">
        <v>6522</v>
      </c>
      <c r="B119" s="25" t="s">
        <v>225</v>
      </c>
      <c r="C119" s="26" t="s">
        <v>226</v>
      </c>
      <c r="D119" s="29"/>
      <c r="E119" s="29"/>
      <c r="F119" s="28" t="str">
        <f t="shared" si="0"/>
        <v>-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" customHeight="1" x14ac:dyDescent="0.25">
      <c r="A120" s="24">
        <v>6524</v>
      </c>
      <c r="B120" s="25" t="s">
        <v>227</v>
      </c>
      <c r="C120" s="26" t="s">
        <v>228</v>
      </c>
      <c r="D120" s="29"/>
      <c r="E120" s="29"/>
      <c r="F120" s="28" t="str">
        <f t="shared" si="0"/>
        <v>-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2" customHeight="1" x14ac:dyDescent="0.25">
      <c r="A121" s="24">
        <v>6525</v>
      </c>
      <c r="B121" s="25" t="s">
        <v>229</v>
      </c>
      <c r="C121" s="26" t="s">
        <v>230</v>
      </c>
      <c r="D121" s="29"/>
      <c r="E121" s="29"/>
      <c r="F121" s="28" t="str">
        <f t="shared" si="0"/>
        <v>-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" customHeight="1" x14ac:dyDescent="0.25">
      <c r="A122" s="24">
        <v>6526</v>
      </c>
      <c r="B122" s="25" t="s">
        <v>231</v>
      </c>
      <c r="C122" s="26" t="s">
        <v>232</v>
      </c>
      <c r="D122" s="29"/>
      <c r="E122" s="29"/>
      <c r="F122" s="28" t="str">
        <f t="shared" si="0"/>
        <v>-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" customHeight="1" x14ac:dyDescent="0.25">
      <c r="A123" s="24">
        <v>6527</v>
      </c>
      <c r="B123" s="25" t="s">
        <v>233</v>
      </c>
      <c r="C123" s="26" t="s">
        <v>234</v>
      </c>
      <c r="D123" s="29"/>
      <c r="E123" s="29"/>
      <c r="F123" s="28" t="str">
        <f t="shared" si="0"/>
        <v>-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" customHeight="1" x14ac:dyDescent="0.25">
      <c r="A124" s="24" t="s">
        <v>235</v>
      </c>
      <c r="B124" s="30" t="s">
        <v>236</v>
      </c>
      <c r="C124" s="26" t="s">
        <v>235</v>
      </c>
      <c r="D124" s="29"/>
      <c r="E124" s="29"/>
      <c r="F124" s="28" t="str">
        <f t="shared" si="0"/>
        <v>-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2" customHeight="1" x14ac:dyDescent="0.25">
      <c r="A125" s="24">
        <v>653</v>
      </c>
      <c r="B125" s="25" t="s">
        <v>237</v>
      </c>
      <c r="C125" s="26" t="s">
        <v>238</v>
      </c>
      <c r="D125" s="27">
        <f t="shared" ref="D125:E125" si="22">SUM(D126:D128)</f>
        <v>0</v>
      </c>
      <c r="E125" s="27">
        <f t="shared" si="22"/>
        <v>0</v>
      </c>
      <c r="F125" s="28" t="str">
        <f t="shared" si="0"/>
        <v>-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2" customHeight="1" x14ac:dyDescent="0.25">
      <c r="A126" s="24">
        <v>6531</v>
      </c>
      <c r="B126" s="25" t="s">
        <v>239</v>
      </c>
      <c r="C126" s="26" t="s">
        <v>240</v>
      </c>
      <c r="D126" s="29"/>
      <c r="E126" s="29"/>
      <c r="F126" s="28" t="str">
        <f t="shared" si="0"/>
        <v>-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2" customHeight="1" x14ac:dyDescent="0.25">
      <c r="A127" s="24">
        <v>6532</v>
      </c>
      <c r="B127" s="25" t="s">
        <v>241</v>
      </c>
      <c r="C127" s="26" t="s">
        <v>242</v>
      </c>
      <c r="D127" s="29"/>
      <c r="E127" s="29"/>
      <c r="F127" s="28" t="str">
        <f t="shared" si="0"/>
        <v>-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" customHeight="1" x14ac:dyDescent="0.25">
      <c r="A128" s="24">
        <v>6533</v>
      </c>
      <c r="B128" s="25" t="s">
        <v>243</v>
      </c>
      <c r="C128" s="26" t="s">
        <v>244</v>
      </c>
      <c r="D128" s="29"/>
      <c r="E128" s="29"/>
      <c r="F128" s="28" t="str">
        <f t="shared" si="0"/>
        <v>-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24" x14ac:dyDescent="0.25">
      <c r="A129" s="24">
        <v>66</v>
      </c>
      <c r="B129" s="25" t="s">
        <v>245</v>
      </c>
      <c r="C129" s="26" t="s">
        <v>246</v>
      </c>
      <c r="D129" s="27">
        <f t="shared" ref="D129:E129" si="23">D130+D133</f>
        <v>0</v>
      </c>
      <c r="E129" s="27">
        <f t="shared" si="23"/>
        <v>15.6</v>
      </c>
      <c r="F129" s="28" t="str">
        <f t="shared" si="0"/>
        <v>-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" customHeight="1" x14ac:dyDescent="0.25">
      <c r="A130" s="24">
        <v>661</v>
      </c>
      <c r="B130" s="25" t="s">
        <v>247</v>
      </c>
      <c r="C130" s="26" t="s">
        <v>248</v>
      </c>
      <c r="D130" s="27">
        <f t="shared" ref="D130:E130" si="24">SUM(D131:D132)</f>
        <v>0</v>
      </c>
      <c r="E130" s="27">
        <f t="shared" si="24"/>
        <v>0</v>
      </c>
      <c r="F130" s="28" t="str">
        <f t="shared" si="0"/>
        <v>-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" customHeight="1" x14ac:dyDescent="0.25">
      <c r="A131" s="24">
        <v>6614</v>
      </c>
      <c r="B131" s="25" t="s">
        <v>249</v>
      </c>
      <c r="C131" s="26" t="s">
        <v>250</v>
      </c>
      <c r="D131" s="29"/>
      <c r="E131" s="29"/>
      <c r="F131" s="28" t="str">
        <f t="shared" si="0"/>
        <v>-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2" customHeight="1" x14ac:dyDescent="0.25">
      <c r="A132" s="24">
        <v>6615</v>
      </c>
      <c r="B132" s="25" t="s">
        <v>251</v>
      </c>
      <c r="C132" s="26" t="s">
        <v>252</v>
      </c>
      <c r="D132" s="29"/>
      <c r="E132" s="29"/>
      <c r="F132" s="28" t="str">
        <f t="shared" si="0"/>
        <v>-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24" x14ac:dyDescent="0.25">
      <c r="A133" s="24">
        <v>663</v>
      </c>
      <c r="B133" s="25" t="s">
        <v>253</v>
      </c>
      <c r="C133" s="26" t="s">
        <v>254</v>
      </c>
      <c r="D133" s="27">
        <f>SUM(D134:D137)</f>
        <v>0</v>
      </c>
      <c r="E133" s="27">
        <f>SUM(E134:E137)</f>
        <v>15.6</v>
      </c>
      <c r="F133" s="28" t="str">
        <f t="shared" si="0"/>
        <v>-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2" customHeight="1" x14ac:dyDescent="0.25">
      <c r="A134" s="24">
        <v>6631</v>
      </c>
      <c r="B134" s="25" t="s">
        <v>255</v>
      </c>
      <c r="C134" s="26" t="s">
        <v>256</v>
      </c>
      <c r="D134" s="29"/>
      <c r="E134" s="29">
        <v>15.6</v>
      </c>
      <c r="F134" s="28" t="str">
        <f t="shared" si="0"/>
        <v>-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2" customHeight="1" x14ac:dyDescent="0.25">
      <c r="A135" s="24">
        <v>6632</v>
      </c>
      <c r="B135" s="25" t="s">
        <v>257</v>
      </c>
      <c r="C135" s="26" t="s">
        <v>258</v>
      </c>
      <c r="D135" s="29"/>
      <c r="E135" s="29"/>
      <c r="F135" s="28" t="str">
        <f t="shared" si="0"/>
        <v>-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24" x14ac:dyDescent="0.25">
      <c r="A136" s="24" t="s">
        <v>259</v>
      </c>
      <c r="B136" s="25" t="s">
        <v>260</v>
      </c>
      <c r="C136" s="26" t="s">
        <v>259</v>
      </c>
      <c r="D136" s="29"/>
      <c r="E136" s="29"/>
      <c r="F136" s="28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" customHeight="1" x14ac:dyDescent="0.25">
      <c r="A137" s="24" t="s">
        <v>261</v>
      </c>
      <c r="B137" s="30" t="s">
        <v>262</v>
      </c>
      <c r="C137" s="26" t="s">
        <v>261</v>
      </c>
      <c r="D137" s="29"/>
      <c r="E137" s="29"/>
      <c r="F137" s="28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2" customHeight="1" x14ac:dyDescent="0.25">
      <c r="A138" s="24">
        <v>67</v>
      </c>
      <c r="B138" s="30" t="s">
        <v>263</v>
      </c>
      <c r="C138" s="26" t="s">
        <v>264</v>
      </c>
      <c r="D138" s="27">
        <f t="shared" ref="D138:E138" si="25">D139+D143</f>
        <v>0</v>
      </c>
      <c r="E138" s="27">
        <f t="shared" si="25"/>
        <v>2907.05</v>
      </c>
      <c r="F138" s="28" t="str">
        <f t="shared" si="0"/>
        <v>-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24" x14ac:dyDescent="0.25">
      <c r="A139" s="24">
        <v>671</v>
      </c>
      <c r="B139" s="32" t="s">
        <v>265</v>
      </c>
      <c r="C139" s="26" t="s">
        <v>266</v>
      </c>
      <c r="D139" s="27">
        <f t="shared" ref="D139:E139" si="26">SUM(D140:D142)</f>
        <v>0</v>
      </c>
      <c r="E139" s="27">
        <f t="shared" si="26"/>
        <v>2907.05</v>
      </c>
      <c r="F139" s="28" t="str">
        <f t="shared" si="0"/>
        <v>-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" customHeight="1" x14ac:dyDescent="0.25">
      <c r="A140" s="24">
        <v>6711</v>
      </c>
      <c r="B140" s="25" t="s">
        <v>267</v>
      </c>
      <c r="C140" s="26" t="s">
        <v>268</v>
      </c>
      <c r="D140" s="29"/>
      <c r="E140" s="29">
        <v>2907.05</v>
      </c>
      <c r="F140" s="28" t="str">
        <f t="shared" si="0"/>
        <v>-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" customHeight="1" x14ac:dyDescent="0.25">
      <c r="A141" s="24">
        <v>6712</v>
      </c>
      <c r="B141" s="30" t="s">
        <v>269</v>
      </c>
      <c r="C141" s="26" t="s">
        <v>270</v>
      </c>
      <c r="D141" s="29"/>
      <c r="E141" s="29"/>
      <c r="F141" s="28" t="str">
        <f t="shared" si="0"/>
        <v>-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2" customHeight="1" x14ac:dyDescent="0.25">
      <c r="A142" s="24" t="s">
        <v>271</v>
      </c>
      <c r="B142" s="25" t="s">
        <v>272</v>
      </c>
      <c r="C142" s="26" t="s">
        <v>271</v>
      </c>
      <c r="D142" s="29"/>
      <c r="E142" s="29"/>
      <c r="F142" s="28" t="str">
        <f t="shared" si="0"/>
        <v>-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2" customHeight="1" x14ac:dyDescent="0.25">
      <c r="A143" s="24" t="s">
        <v>273</v>
      </c>
      <c r="B143" s="25" t="s">
        <v>274</v>
      </c>
      <c r="C143" s="26" t="s">
        <v>273</v>
      </c>
      <c r="D143" s="29"/>
      <c r="E143" s="29"/>
      <c r="F143" s="28" t="str">
        <f t="shared" si="0"/>
        <v>-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" customHeight="1" x14ac:dyDescent="0.25">
      <c r="A144" s="24">
        <v>68</v>
      </c>
      <c r="B144" s="25" t="s">
        <v>275</v>
      </c>
      <c r="C144" s="26" t="s">
        <v>276</v>
      </c>
      <c r="D144" s="27">
        <f t="shared" ref="D144:E144" si="27">D145+D155</f>
        <v>0</v>
      </c>
      <c r="E144" s="27">
        <f t="shared" si="27"/>
        <v>0</v>
      </c>
      <c r="F144" s="28" t="str">
        <f t="shared" si="0"/>
        <v>-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" customHeight="1" x14ac:dyDescent="0.25">
      <c r="A145" s="24">
        <v>681</v>
      </c>
      <c r="B145" s="25" t="s">
        <v>277</v>
      </c>
      <c r="C145" s="26" t="s">
        <v>278</v>
      </c>
      <c r="D145" s="27">
        <f t="shared" ref="D145:E145" si="28">SUM(D146:D154)</f>
        <v>0</v>
      </c>
      <c r="E145" s="27">
        <f t="shared" si="28"/>
        <v>0</v>
      </c>
      <c r="F145" s="28" t="str">
        <f t="shared" si="0"/>
        <v>-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" customHeight="1" x14ac:dyDescent="0.25">
      <c r="A146" s="24">
        <v>6811</v>
      </c>
      <c r="B146" s="25" t="s">
        <v>279</v>
      </c>
      <c r="C146" s="26" t="s">
        <v>280</v>
      </c>
      <c r="D146" s="29"/>
      <c r="E146" s="29"/>
      <c r="F146" s="28" t="str">
        <f t="shared" si="0"/>
        <v>-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" customHeight="1" x14ac:dyDescent="0.25">
      <c r="A147" s="24">
        <v>6812</v>
      </c>
      <c r="B147" s="25" t="s">
        <v>281</v>
      </c>
      <c r="C147" s="26" t="s">
        <v>282</v>
      </c>
      <c r="D147" s="29"/>
      <c r="E147" s="29"/>
      <c r="F147" s="28" t="str">
        <f t="shared" si="0"/>
        <v>-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2" customHeight="1" x14ac:dyDescent="0.25">
      <c r="A148" s="24">
        <v>6813</v>
      </c>
      <c r="B148" s="25" t="s">
        <v>283</v>
      </c>
      <c r="C148" s="26" t="s">
        <v>284</v>
      </c>
      <c r="D148" s="29"/>
      <c r="E148" s="29"/>
      <c r="F148" s="28" t="str">
        <f t="shared" si="0"/>
        <v>-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" customHeight="1" x14ac:dyDescent="0.25">
      <c r="A149" s="24">
        <v>6814</v>
      </c>
      <c r="B149" s="25" t="s">
        <v>285</v>
      </c>
      <c r="C149" s="26" t="s">
        <v>286</v>
      </c>
      <c r="D149" s="29"/>
      <c r="E149" s="29"/>
      <c r="F149" s="28" t="str">
        <f t="shared" si="0"/>
        <v>-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2" customHeight="1" x14ac:dyDescent="0.25">
      <c r="A150" s="24">
        <v>6815</v>
      </c>
      <c r="B150" s="25" t="s">
        <v>287</v>
      </c>
      <c r="C150" s="26" t="s">
        <v>288</v>
      </c>
      <c r="D150" s="29"/>
      <c r="E150" s="29"/>
      <c r="F150" s="28" t="str">
        <f t="shared" si="0"/>
        <v>-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" customHeight="1" x14ac:dyDescent="0.25">
      <c r="A151" s="24">
        <v>6816</v>
      </c>
      <c r="B151" s="25" t="s">
        <v>289</v>
      </c>
      <c r="C151" s="26" t="s">
        <v>290</v>
      </c>
      <c r="D151" s="29"/>
      <c r="E151" s="29"/>
      <c r="F151" s="28" t="str">
        <f t="shared" si="0"/>
        <v>-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" customHeight="1" x14ac:dyDescent="0.25">
      <c r="A152" s="24">
        <v>6817</v>
      </c>
      <c r="B152" s="25" t="s">
        <v>291</v>
      </c>
      <c r="C152" s="26" t="s">
        <v>292</v>
      </c>
      <c r="D152" s="29"/>
      <c r="E152" s="29"/>
      <c r="F152" s="28" t="str">
        <f t="shared" si="0"/>
        <v>-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" customHeight="1" x14ac:dyDescent="0.25">
      <c r="A153" s="24">
        <v>6818</v>
      </c>
      <c r="B153" s="25" t="s">
        <v>293</v>
      </c>
      <c r="C153" s="26" t="s">
        <v>294</v>
      </c>
      <c r="D153" s="29"/>
      <c r="E153" s="29"/>
      <c r="F153" s="28" t="str">
        <f t="shared" si="0"/>
        <v>-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" customHeight="1" x14ac:dyDescent="0.25">
      <c r="A154" s="24">
        <v>6819</v>
      </c>
      <c r="B154" s="25" t="s">
        <v>295</v>
      </c>
      <c r="C154" s="26" t="s">
        <v>296</v>
      </c>
      <c r="D154" s="29"/>
      <c r="E154" s="29"/>
      <c r="F154" s="28" t="str">
        <f t="shared" si="0"/>
        <v>-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2" customHeight="1" x14ac:dyDescent="0.25">
      <c r="A155" s="24">
        <v>683</v>
      </c>
      <c r="B155" s="25" t="s">
        <v>297</v>
      </c>
      <c r="C155" s="26" t="s">
        <v>298</v>
      </c>
      <c r="D155" s="29"/>
      <c r="E155" s="29"/>
      <c r="F155" s="28" t="str">
        <f t="shared" si="0"/>
        <v>-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2" customHeight="1" x14ac:dyDescent="0.25">
      <c r="A156" s="24">
        <v>3</v>
      </c>
      <c r="B156" s="25" t="s">
        <v>299</v>
      </c>
      <c r="C156" s="26" t="s">
        <v>7</v>
      </c>
      <c r="D156" s="27">
        <f t="shared" ref="D156:E156" si="29">D157+D168+D201+D220+D229+D257+D268</f>
        <v>0</v>
      </c>
      <c r="E156" s="27">
        <f t="shared" si="29"/>
        <v>5482.07</v>
      </c>
      <c r="F156" s="28" t="str">
        <f t="shared" si="0"/>
        <v>-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" customHeight="1" x14ac:dyDescent="0.25">
      <c r="A157" s="24">
        <v>31</v>
      </c>
      <c r="B157" s="25" t="s">
        <v>300</v>
      </c>
      <c r="C157" s="26" t="s">
        <v>301</v>
      </c>
      <c r="D157" s="27">
        <f t="shared" ref="D157:E157" si="30">D158+D163+D164</f>
        <v>0</v>
      </c>
      <c r="E157" s="27">
        <f t="shared" si="30"/>
        <v>0</v>
      </c>
      <c r="F157" s="28" t="str">
        <f t="shared" si="0"/>
        <v>-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" customHeight="1" x14ac:dyDescent="0.25">
      <c r="A158" s="24">
        <v>311</v>
      </c>
      <c r="B158" s="25" t="s">
        <v>302</v>
      </c>
      <c r="C158" s="26" t="s">
        <v>303</v>
      </c>
      <c r="D158" s="27">
        <f t="shared" ref="D158:E158" si="31">SUM(D159:D162)</f>
        <v>0</v>
      </c>
      <c r="E158" s="27">
        <f t="shared" si="31"/>
        <v>0</v>
      </c>
      <c r="F158" s="28" t="str">
        <f t="shared" si="0"/>
        <v>-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2" customHeight="1" x14ac:dyDescent="0.25">
      <c r="A159" s="24">
        <v>3111</v>
      </c>
      <c r="B159" s="25" t="s">
        <v>304</v>
      </c>
      <c r="C159" s="26" t="s">
        <v>305</v>
      </c>
      <c r="D159" s="29"/>
      <c r="E159" s="29"/>
      <c r="F159" s="28" t="str">
        <f t="shared" si="0"/>
        <v>-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2" customHeight="1" x14ac:dyDescent="0.25">
      <c r="A160" s="24">
        <v>3112</v>
      </c>
      <c r="B160" s="25" t="s">
        <v>306</v>
      </c>
      <c r="C160" s="26" t="s">
        <v>307</v>
      </c>
      <c r="D160" s="29"/>
      <c r="E160" s="29"/>
      <c r="F160" s="28" t="str">
        <f t="shared" si="0"/>
        <v>-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" customHeight="1" x14ac:dyDescent="0.25">
      <c r="A161" s="24">
        <v>3113</v>
      </c>
      <c r="B161" s="25" t="s">
        <v>308</v>
      </c>
      <c r="C161" s="26" t="s">
        <v>309</v>
      </c>
      <c r="D161" s="29"/>
      <c r="E161" s="29"/>
      <c r="F161" s="28" t="str">
        <f t="shared" si="0"/>
        <v>-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" customHeight="1" x14ac:dyDescent="0.25">
      <c r="A162" s="24">
        <v>3114</v>
      </c>
      <c r="B162" s="25" t="s">
        <v>310</v>
      </c>
      <c r="C162" s="26" t="s">
        <v>311</v>
      </c>
      <c r="D162" s="29"/>
      <c r="E162" s="29"/>
      <c r="F162" s="28" t="str">
        <f t="shared" si="0"/>
        <v>-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" customHeight="1" x14ac:dyDescent="0.25">
      <c r="A163" s="24">
        <v>312</v>
      </c>
      <c r="B163" s="25" t="s">
        <v>312</v>
      </c>
      <c r="C163" s="26" t="s">
        <v>313</v>
      </c>
      <c r="D163" s="29"/>
      <c r="E163" s="29"/>
      <c r="F163" s="28" t="str">
        <f t="shared" si="0"/>
        <v>-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" customHeight="1" x14ac:dyDescent="0.25">
      <c r="A164" s="24">
        <v>313</v>
      </c>
      <c r="B164" s="25" t="s">
        <v>314</v>
      </c>
      <c r="C164" s="26" t="s">
        <v>315</v>
      </c>
      <c r="D164" s="27">
        <f t="shared" ref="D164:E164" si="32">SUM(D165:D167)</f>
        <v>0</v>
      </c>
      <c r="E164" s="27">
        <f t="shared" si="32"/>
        <v>0</v>
      </c>
      <c r="F164" s="28" t="str">
        <f t="shared" si="0"/>
        <v>-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" customHeight="1" x14ac:dyDescent="0.25">
      <c r="A165" s="24">
        <v>3131</v>
      </c>
      <c r="B165" s="25" t="s">
        <v>93</v>
      </c>
      <c r="C165" s="26" t="s">
        <v>316</v>
      </c>
      <c r="D165" s="29"/>
      <c r="E165" s="29"/>
      <c r="F165" s="28" t="str">
        <f t="shared" si="0"/>
        <v>-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" customHeight="1" x14ac:dyDescent="0.25">
      <c r="A166" s="24">
        <v>3132</v>
      </c>
      <c r="B166" s="25" t="s">
        <v>317</v>
      </c>
      <c r="C166" s="26" t="s">
        <v>318</v>
      </c>
      <c r="D166" s="29"/>
      <c r="E166" s="29"/>
      <c r="F166" s="28" t="str">
        <f t="shared" si="0"/>
        <v>-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" customHeight="1" x14ac:dyDescent="0.25">
      <c r="A167" s="24">
        <v>3133</v>
      </c>
      <c r="B167" s="25" t="s">
        <v>319</v>
      </c>
      <c r="C167" s="26" t="s">
        <v>320</v>
      </c>
      <c r="D167" s="29"/>
      <c r="E167" s="29"/>
      <c r="F167" s="28" t="str">
        <f t="shared" si="0"/>
        <v>-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2" customHeight="1" x14ac:dyDescent="0.25">
      <c r="A168" s="24">
        <v>32</v>
      </c>
      <c r="B168" s="25" t="s">
        <v>321</v>
      </c>
      <c r="C168" s="26" t="s">
        <v>322</v>
      </c>
      <c r="D168" s="27">
        <f t="shared" ref="D168:E168" si="33">D169+D174+D182+D192+D193</f>
        <v>0</v>
      </c>
      <c r="E168" s="27">
        <f t="shared" si="33"/>
        <v>2756.39</v>
      </c>
      <c r="F168" s="28" t="str">
        <f t="shared" si="0"/>
        <v>-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" customHeight="1" x14ac:dyDescent="0.25">
      <c r="A169" s="24">
        <v>321</v>
      </c>
      <c r="B169" s="25" t="s">
        <v>323</v>
      </c>
      <c r="C169" s="26" t="s">
        <v>324</v>
      </c>
      <c r="D169" s="27">
        <f t="shared" ref="D169:E169" si="34">SUM(D170:D173)</f>
        <v>0</v>
      </c>
      <c r="E169" s="27">
        <f t="shared" si="34"/>
        <v>0</v>
      </c>
      <c r="F169" s="28" t="str">
        <f t="shared" si="0"/>
        <v>-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" customHeight="1" x14ac:dyDescent="0.25">
      <c r="A170" s="24">
        <v>3211</v>
      </c>
      <c r="B170" s="25" t="s">
        <v>325</v>
      </c>
      <c r="C170" s="26" t="s">
        <v>326</v>
      </c>
      <c r="D170" s="29"/>
      <c r="E170" s="29"/>
      <c r="F170" s="28" t="str">
        <f t="shared" si="0"/>
        <v>-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" customHeight="1" x14ac:dyDescent="0.25">
      <c r="A171" s="24">
        <v>3212</v>
      </c>
      <c r="B171" s="25" t="s">
        <v>327</v>
      </c>
      <c r="C171" s="26" t="s">
        <v>328</v>
      </c>
      <c r="D171" s="29"/>
      <c r="E171" s="29"/>
      <c r="F171" s="28" t="str">
        <f t="shared" si="0"/>
        <v>-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" customHeight="1" x14ac:dyDescent="0.25">
      <c r="A172" s="24">
        <v>3213</v>
      </c>
      <c r="B172" s="25" t="s">
        <v>329</v>
      </c>
      <c r="C172" s="26" t="s">
        <v>330</v>
      </c>
      <c r="D172" s="29"/>
      <c r="E172" s="29"/>
      <c r="F172" s="28" t="str">
        <f t="shared" si="0"/>
        <v>-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" customHeight="1" x14ac:dyDescent="0.25">
      <c r="A173" s="24">
        <v>3214</v>
      </c>
      <c r="B173" s="25" t="s">
        <v>331</v>
      </c>
      <c r="C173" s="26" t="s">
        <v>332</v>
      </c>
      <c r="D173" s="29"/>
      <c r="E173" s="29"/>
      <c r="F173" s="28" t="str">
        <f t="shared" si="0"/>
        <v>-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2" customHeight="1" x14ac:dyDescent="0.25">
      <c r="A174" s="24">
        <v>322</v>
      </c>
      <c r="B174" s="25" t="s">
        <v>333</v>
      </c>
      <c r="C174" s="26" t="s">
        <v>334</v>
      </c>
      <c r="D174" s="27">
        <f t="shared" ref="D174:E174" si="35">SUM(D175:D181)</f>
        <v>0</v>
      </c>
      <c r="E174" s="27">
        <f t="shared" si="35"/>
        <v>96</v>
      </c>
      <c r="F174" s="28" t="str">
        <f t="shared" si="0"/>
        <v>-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2" customHeight="1" x14ac:dyDescent="0.25">
      <c r="A175" s="24">
        <v>3221</v>
      </c>
      <c r="B175" s="25" t="s">
        <v>335</v>
      </c>
      <c r="C175" s="26" t="s">
        <v>336</v>
      </c>
      <c r="D175" s="29"/>
      <c r="E175" s="29">
        <v>96</v>
      </c>
      <c r="F175" s="28" t="str">
        <f t="shared" si="0"/>
        <v>-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" customHeight="1" x14ac:dyDescent="0.25">
      <c r="A176" s="24">
        <v>3222</v>
      </c>
      <c r="B176" s="25" t="s">
        <v>337</v>
      </c>
      <c r="C176" s="26" t="s">
        <v>338</v>
      </c>
      <c r="D176" s="29"/>
      <c r="E176" s="29"/>
      <c r="F176" s="28" t="str">
        <f t="shared" si="0"/>
        <v>-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" customHeight="1" x14ac:dyDescent="0.25">
      <c r="A177" s="24">
        <v>3223</v>
      </c>
      <c r="B177" s="25" t="s">
        <v>339</v>
      </c>
      <c r="C177" s="26" t="s">
        <v>340</v>
      </c>
      <c r="D177" s="29"/>
      <c r="E177" s="29"/>
      <c r="F177" s="28" t="str">
        <f t="shared" si="0"/>
        <v>-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" customHeight="1" x14ac:dyDescent="0.25">
      <c r="A178" s="24">
        <v>3224</v>
      </c>
      <c r="B178" s="25" t="s">
        <v>341</v>
      </c>
      <c r="C178" s="26" t="s">
        <v>342</v>
      </c>
      <c r="D178" s="29"/>
      <c r="E178" s="29"/>
      <c r="F178" s="28" t="str">
        <f t="shared" si="0"/>
        <v>-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" customHeight="1" x14ac:dyDescent="0.25">
      <c r="A179" s="24">
        <v>3225</v>
      </c>
      <c r="B179" s="25" t="s">
        <v>343</v>
      </c>
      <c r="C179" s="26" t="s">
        <v>344</v>
      </c>
      <c r="D179" s="29"/>
      <c r="E179" s="29"/>
      <c r="F179" s="28" t="str">
        <f t="shared" si="0"/>
        <v>-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2" customHeight="1" x14ac:dyDescent="0.25">
      <c r="A180" s="24">
        <v>3226</v>
      </c>
      <c r="B180" s="25" t="s">
        <v>345</v>
      </c>
      <c r="C180" s="26" t="s">
        <v>346</v>
      </c>
      <c r="D180" s="29"/>
      <c r="E180" s="29"/>
      <c r="F180" s="28" t="str">
        <f t="shared" si="0"/>
        <v>-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2" customHeight="1" x14ac:dyDescent="0.25">
      <c r="A181" s="24">
        <v>3227</v>
      </c>
      <c r="B181" s="25" t="s">
        <v>347</v>
      </c>
      <c r="C181" s="26" t="s">
        <v>348</v>
      </c>
      <c r="D181" s="29"/>
      <c r="E181" s="29"/>
      <c r="F181" s="28" t="str">
        <f t="shared" si="0"/>
        <v>-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" customHeight="1" x14ac:dyDescent="0.25">
      <c r="A182" s="24">
        <v>323</v>
      </c>
      <c r="B182" s="25" t="s">
        <v>349</v>
      </c>
      <c r="C182" s="26" t="s">
        <v>350</v>
      </c>
      <c r="D182" s="27">
        <f t="shared" ref="D182:E182" si="36">SUM(D183:D191)</f>
        <v>0</v>
      </c>
      <c r="E182" s="27">
        <f t="shared" si="36"/>
        <v>600</v>
      </c>
      <c r="F182" s="28" t="str">
        <f t="shared" si="0"/>
        <v>-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2" customHeight="1" x14ac:dyDescent="0.25">
      <c r="A183" s="24">
        <v>3231</v>
      </c>
      <c r="B183" s="25" t="s">
        <v>351</v>
      </c>
      <c r="C183" s="26" t="s">
        <v>352</v>
      </c>
      <c r="D183" s="29"/>
      <c r="E183" s="29"/>
      <c r="F183" s="28" t="str">
        <f t="shared" si="0"/>
        <v>-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2" customHeight="1" x14ac:dyDescent="0.25">
      <c r="A184" s="24">
        <v>3232</v>
      </c>
      <c r="B184" s="25" t="s">
        <v>353</v>
      </c>
      <c r="C184" s="26" t="s">
        <v>354</v>
      </c>
      <c r="D184" s="29"/>
      <c r="E184" s="29"/>
      <c r="F184" s="28" t="str">
        <f t="shared" si="0"/>
        <v>-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" customHeight="1" x14ac:dyDescent="0.25">
      <c r="A185" s="24">
        <v>3233</v>
      </c>
      <c r="B185" s="25" t="s">
        <v>355</v>
      </c>
      <c r="C185" s="26" t="s">
        <v>356</v>
      </c>
      <c r="D185" s="29"/>
      <c r="E185" s="29"/>
      <c r="F185" s="28" t="str">
        <f t="shared" si="0"/>
        <v>-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" customHeight="1" x14ac:dyDescent="0.25">
      <c r="A186" s="24">
        <v>3234</v>
      </c>
      <c r="B186" s="25" t="s">
        <v>357</v>
      </c>
      <c r="C186" s="26" t="s">
        <v>358</v>
      </c>
      <c r="D186" s="29"/>
      <c r="E186" s="29"/>
      <c r="F186" s="28" t="str">
        <f t="shared" si="0"/>
        <v>-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" customHeight="1" x14ac:dyDescent="0.25">
      <c r="A187" s="24">
        <v>3235</v>
      </c>
      <c r="B187" s="25" t="s">
        <v>359</v>
      </c>
      <c r="C187" s="26" t="s">
        <v>360</v>
      </c>
      <c r="D187" s="29"/>
      <c r="E187" s="29"/>
      <c r="F187" s="28" t="str">
        <f t="shared" si="0"/>
        <v>-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2" customHeight="1" x14ac:dyDescent="0.25">
      <c r="A188" s="24">
        <v>3236</v>
      </c>
      <c r="B188" s="25" t="s">
        <v>361</v>
      </c>
      <c r="C188" s="26" t="s">
        <v>362</v>
      </c>
      <c r="D188" s="29"/>
      <c r="E188" s="29"/>
      <c r="F188" s="28" t="str">
        <f t="shared" si="0"/>
        <v>-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2" customHeight="1" x14ac:dyDescent="0.25">
      <c r="A189" s="24">
        <v>3237</v>
      </c>
      <c r="B189" s="25" t="s">
        <v>363</v>
      </c>
      <c r="C189" s="26" t="s">
        <v>364</v>
      </c>
      <c r="D189" s="29"/>
      <c r="E189" s="29">
        <v>600</v>
      </c>
      <c r="F189" s="28" t="str">
        <f t="shared" si="0"/>
        <v>-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2" customHeight="1" x14ac:dyDescent="0.25">
      <c r="A190" s="24">
        <v>3238</v>
      </c>
      <c r="B190" s="25" t="s">
        <v>365</v>
      </c>
      <c r="C190" s="26" t="s">
        <v>366</v>
      </c>
      <c r="D190" s="29"/>
      <c r="E190" s="29"/>
      <c r="F190" s="28" t="str">
        <f t="shared" si="0"/>
        <v>-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" customHeight="1" x14ac:dyDescent="0.25">
      <c r="A191" s="24">
        <v>3239</v>
      </c>
      <c r="B191" s="25" t="s">
        <v>367</v>
      </c>
      <c r="C191" s="26" t="s">
        <v>368</v>
      </c>
      <c r="D191" s="29"/>
      <c r="E191" s="29"/>
      <c r="F191" s="28" t="str">
        <f t="shared" si="0"/>
        <v>-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" customHeight="1" x14ac:dyDescent="0.25">
      <c r="A192" s="24">
        <v>324</v>
      </c>
      <c r="B192" s="25" t="s">
        <v>369</v>
      </c>
      <c r="C192" s="26" t="s">
        <v>370</v>
      </c>
      <c r="D192" s="29"/>
      <c r="E192" s="29"/>
      <c r="F192" s="28" t="str">
        <f t="shared" si="0"/>
        <v>-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2" customHeight="1" x14ac:dyDescent="0.25">
      <c r="A193" s="24">
        <v>329</v>
      </c>
      <c r="B193" s="25" t="s">
        <v>371</v>
      </c>
      <c r="C193" s="26" t="s">
        <v>372</v>
      </c>
      <c r="D193" s="27">
        <f t="shared" ref="D193:E193" si="37">SUM(D194:D200)</f>
        <v>0</v>
      </c>
      <c r="E193" s="27">
        <f t="shared" si="37"/>
        <v>2060.39</v>
      </c>
      <c r="F193" s="28" t="str">
        <f t="shared" si="0"/>
        <v>-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2" customHeight="1" x14ac:dyDescent="0.25">
      <c r="A194" s="24">
        <v>3291</v>
      </c>
      <c r="B194" s="30" t="s">
        <v>373</v>
      </c>
      <c r="C194" s="26" t="s">
        <v>374</v>
      </c>
      <c r="D194" s="29"/>
      <c r="E194" s="29">
        <v>2060.39</v>
      </c>
      <c r="F194" s="28" t="str">
        <f t="shared" si="0"/>
        <v>-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2" customHeight="1" x14ac:dyDescent="0.25">
      <c r="A195" s="24">
        <v>3292</v>
      </c>
      <c r="B195" s="25" t="s">
        <v>375</v>
      </c>
      <c r="C195" s="26" t="s">
        <v>376</v>
      </c>
      <c r="D195" s="29"/>
      <c r="E195" s="29"/>
      <c r="F195" s="28" t="str">
        <f t="shared" si="0"/>
        <v>-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2" customHeight="1" x14ac:dyDescent="0.25">
      <c r="A196" s="24">
        <v>3293</v>
      </c>
      <c r="B196" s="25" t="s">
        <v>377</v>
      </c>
      <c r="C196" s="26" t="s">
        <v>378</v>
      </c>
      <c r="D196" s="29"/>
      <c r="E196" s="29"/>
      <c r="F196" s="28" t="str">
        <f t="shared" si="0"/>
        <v>-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" customHeight="1" x14ac:dyDescent="0.25">
      <c r="A197" s="24">
        <v>3294</v>
      </c>
      <c r="B197" s="25" t="s">
        <v>379</v>
      </c>
      <c r="C197" s="26" t="s">
        <v>380</v>
      </c>
      <c r="D197" s="29"/>
      <c r="E197" s="29"/>
      <c r="F197" s="28" t="str">
        <f t="shared" si="0"/>
        <v>-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" customHeight="1" x14ac:dyDescent="0.25">
      <c r="A198" s="24">
        <v>3295</v>
      </c>
      <c r="B198" s="25" t="s">
        <v>381</v>
      </c>
      <c r="C198" s="26" t="s">
        <v>382</v>
      </c>
      <c r="D198" s="29"/>
      <c r="E198" s="29"/>
      <c r="F198" s="28" t="str">
        <f t="shared" si="0"/>
        <v>-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" customHeight="1" x14ac:dyDescent="0.25">
      <c r="A199" s="24" t="s">
        <v>383</v>
      </c>
      <c r="B199" s="25" t="s">
        <v>384</v>
      </c>
      <c r="C199" s="26" t="s">
        <v>383</v>
      </c>
      <c r="D199" s="29"/>
      <c r="E199" s="29"/>
      <c r="F199" s="28" t="str">
        <f t="shared" si="0"/>
        <v>-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" customHeight="1" x14ac:dyDescent="0.25">
      <c r="A200" s="24">
        <v>3299</v>
      </c>
      <c r="B200" s="25" t="s">
        <v>385</v>
      </c>
      <c r="C200" s="26" t="s">
        <v>386</v>
      </c>
      <c r="D200" s="29"/>
      <c r="E200" s="29"/>
      <c r="F200" s="28" t="str">
        <f t="shared" si="0"/>
        <v>-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2" customHeight="1" x14ac:dyDescent="0.25">
      <c r="A201" s="24">
        <v>34</v>
      </c>
      <c r="B201" s="30" t="s">
        <v>387</v>
      </c>
      <c r="C201" s="26" t="s">
        <v>388</v>
      </c>
      <c r="D201" s="27">
        <f t="shared" ref="D201:E201" si="38">D202+D207+D215</f>
        <v>0</v>
      </c>
      <c r="E201" s="27">
        <f t="shared" si="38"/>
        <v>148.66</v>
      </c>
      <c r="F201" s="28" t="str">
        <f t="shared" si="0"/>
        <v>-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2" customHeight="1" x14ac:dyDescent="0.25">
      <c r="A202" s="24">
        <v>341</v>
      </c>
      <c r="B202" s="25" t="s">
        <v>389</v>
      </c>
      <c r="C202" s="26" t="s">
        <v>390</v>
      </c>
      <c r="D202" s="27">
        <f t="shared" ref="D202:E202" si="39">SUM(D203:D206)</f>
        <v>0</v>
      </c>
      <c r="E202" s="27">
        <f t="shared" si="39"/>
        <v>0</v>
      </c>
      <c r="F202" s="28" t="str">
        <f t="shared" si="0"/>
        <v>-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" customHeight="1" x14ac:dyDescent="0.25">
      <c r="A203" s="24">
        <v>3411</v>
      </c>
      <c r="B203" s="25" t="s">
        <v>391</v>
      </c>
      <c r="C203" s="26" t="s">
        <v>392</v>
      </c>
      <c r="D203" s="29"/>
      <c r="E203" s="29"/>
      <c r="F203" s="28" t="str">
        <f t="shared" si="0"/>
        <v>-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" customHeight="1" x14ac:dyDescent="0.25">
      <c r="A204" s="24">
        <v>3412</v>
      </c>
      <c r="B204" s="25" t="s">
        <v>393</v>
      </c>
      <c r="C204" s="26" t="s">
        <v>394</v>
      </c>
      <c r="D204" s="29"/>
      <c r="E204" s="29"/>
      <c r="F204" s="28" t="str">
        <f t="shared" si="0"/>
        <v>-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" customHeight="1" x14ac:dyDescent="0.25">
      <c r="A205" s="24">
        <v>3413</v>
      </c>
      <c r="B205" s="25" t="s">
        <v>395</v>
      </c>
      <c r="C205" s="26" t="s">
        <v>396</v>
      </c>
      <c r="D205" s="29"/>
      <c r="E205" s="29"/>
      <c r="F205" s="28" t="str">
        <f t="shared" si="0"/>
        <v>-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2" customHeight="1" x14ac:dyDescent="0.25">
      <c r="A206" s="24">
        <v>3419</v>
      </c>
      <c r="B206" s="25" t="s">
        <v>397</v>
      </c>
      <c r="C206" s="26" t="s">
        <v>398</v>
      </c>
      <c r="D206" s="29"/>
      <c r="E206" s="29"/>
      <c r="F206" s="28" t="str">
        <f t="shared" si="0"/>
        <v>-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2" customHeight="1" x14ac:dyDescent="0.25">
      <c r="A207" s="24">
        <v>342</v>
      </c>
      <c r="B207" s="25" t="s">
        <v>399</v>
      </c>
      <c r="C207" s="26" t="s">
        <v>400</v>
      </c>
      <c r="D207" s="27">
        <f t="shared" ref="D207:E207" si="40">SUM(D208:D214)</f>
        <v>0</v>
      </c>
      <c r="E207" s="27">
        <f t="shared" si="40"/>
        <v>0</v>
      </c>
      <c r="F207" s="28" t="str">
        <f t="shared" si="0"/>
        <v>-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2" customHeight="1" x14ac:dyDescent="0.25">
      <c r="A208" s="24">
        <v>3421</v>
      </c>
      <c r="B208" s="25" t="s">
        <v>401</v>
      </c>
      <c r="C208" s="26" t="s">
        <v>402</v>
      </c>
      <c r="D208" s="29"/>
      <c r="E208" s="29"/>
      <c r="F208" s="28" t="str">
        <f t="shared" si="0"/>
        <v>-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2" customHeight="1" x14ac:dyDescent="0.25">
      <c r="A209" s="24">
        <v>3422</v>
      </c>
      <c r="B209" s="30" t="s">
        <v>403</v>
      </c>
      <c r="C209" s="26" t="s">
        <v>404</v>
      </c>
      <c r="D209" s="29"/>
      <c r="E209" s="29"/>
      <c r="F209" s="28" t="str">
        <f t="shared" si="0"/>
        <v>-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2" customHeight="1" x14ac:dyDescent="0.25">
      <c r="A210" s="24">
        <v>3423</v>
      </c>
      <c r="B210" s="30" t="s">
        <v>405</v>
      </c>
      <c r="C210" s="26" t="s">
        <v>406</v>
      </c>
      <c r="D210" s="29"/>
      <c r="E210" s="29"/>
      <c r="F210" s="28" t="str">
        <f t="shared" si="0"/>
        <v>-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2" customHeight="1" x14ac:dyDescent="0.25">
      <c r="A211" s="24">
        <v>3425</v>
      </c>
      <c r="B211" s="25" t="s">
        <v>407</v>
      </c>
      <c r="C211" s="26" t="s">
        <v>408</v>
      </c>
      <c r="D211" s="29"/>
      <c r="E211" s="29"/>
      <c r="F211" s="28" t="str">
        <f t="shared" si="0"/>
        <v>-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2" customHeight="1" x14ac:dyDescent="0.25">
      <c r="A212" s="24">
        <v>3426</v>
      </c>
      <c r="B212" s="25" t="s">
        <v>409</v>
      </c>
      <c r="C212" s="26" t="s">
        <v>410</v>
      </c>
      <c r="D212" s="29"/>
      <c r="E212" s="29"/>
      <c r="F212" s="28" t="str">
        <f t="shared" si="0"/>
        <v>-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2" customHeight="1" x14ac:dyDescent="0.25">
      <c r="A213" s="24">
        <v>3427</v>
      </c>
      <c r="B213" s="25" t="s">
        <v>411</v>
      </c>
      <c r="C213" s="26" t="s">
        <v>412</v>
      </c>
      <c r="D213" s="29"/>
      <c r="E213" s="29"/>
      <c r="F213" s="28" t="str">
        <f t="shared" si="0"/>
        <v>-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2" customHeight="1" x14ac:dyDescent="0.25">
      <c r="A214" s="24">
        <v>3428</v>
      </c>
      <c r="B214" s="25" t="s">
        <v>413</v>
      </c>
      <c r="C214" s="26" t="s">
        <v>414</v>
      </c>
      <c r="D214" s="29"/>
      <c r="E214" s="29"/>
      <c r="F214" s="28" t="str">
        <f t="shared" si="0"/>
        <v>-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2" customHeight="1" x14ac:dyDescent="0.25">
      <c r="A215" s="24">
        <v>343</v>
      </c>
      <c r="B215" s="25" t="s">
        <v>415</v>
      </c>
      <c r="C215" s="26" t="s">
        <v>416</v>
      </c>
      <c r="D215" s="27">
        <f t="shared" ref="D215:E215" si="41">SUM(D216:D219)</f>
        <v>0</v>
      </c>
      <c r="E215" s="27">
        <f t="shared" si="41"/>
        <v>148.66</v>
      </c>
      <c r="F215" s="28" t="str">
        <f t="shared" si="0"/>
        <v>-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2" customHeight="1" x14ac:dyDescent="0.25">
      <c r="A216" s="24">
        <v>3431</v>
      </c>
      <c r="B216" s="30" t="s">
        <v>417</v>
      </c>
      <c r="C216" s="26" t="s">
        <v>418</v>
      </c>
      <c r="D216" s="29"/>
      <c r="E216" s="29">
        <v>148.66</v>
      </c>
      <c r="F216" s="28" t="str">
        <f t="shared" si="0"/>
        <v>-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2" customHeight="1" x14ac:dyDescent="0.25">
      <c r="A217" s="24">
        <v>3432</v>
      </c>
      <c r="B217" s="25" t="s">
        <v>419</v>
      </c>
      <c r="C217" s="26" t="s">
        <v>420</v>
      </c>
      <c r="D217" s="29"/>
      <c r="E217" s="29"/>
      <c r="F217" s="28" t="str">
        <f t="shared" si="0"/>
        <v>-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2" customHeight="1" x14ac:dyDescent="0.25">
      <c r="A218" s="24">
        <v>3433</v>
      </c>
      <c r="B218" s="25" t="s">
        <v>421</v>
      </c>
      <c r="C218" s="26" t="s">
        <v>422</v>
      </c>
      <c r="D218" s="29"/>
      <c r="E218" s="29"/>
      <c r="F218" s="28" t="str">
        <f t="shared" si="0"/>
        <v>-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2" customHeight="1" x14ac:dyDescent="0.25">
      <c r="A219" s="24">
        <v>3434</v>
      </c>
      <c r="B219" s="25" t="s">
        <v>423</v>
      </c>
      <c r="C219" s="26" t="s">
        <v>424</v>
      </c>
      <c r="D219" s="29"/>
      <c r="E219" s="29"/>
      <c r="F219" s="28" t="str">
        <f t="shared" si="0"/>
        <v>-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2" customHeight="1" x14ac:dyDescent="0.25">
      <c r="A220" s="24">
        <v>35</v>
      </c>
      <c r="B220" s="25" t="s">
        <v>425</v>
      </c>
      <c r="C220" s="26" t="s">
        <v>426</v>
      </c>
      <c r="D220" s="27">
        <f t="shared" ref="D220:E220" si="42">D221+D224+D228</f>
        <v>0</v>
      </c>
      <c r="E220" s="27">
        <f t="shared" si="42"/>
        <v>0</v>
      </c>
      <c r="F220" s="28" t="str">
        <f t="shared" si="0"/>
        <v>-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2" customHeight="1" x14ac:dyDescent="0.25">
      <c r="A221" s="24">
        <v>351</v>
      </c>
      <c r="B221" s="25" t="s">
        <v>427</v>
      </c>
      <c r="C221" s="26" t="s">
        <v>428</v>
      </c>
      <c r="D221" s="27">
        <f t="shared" ref="D221:E221" si="43">SUM(D222:D223)</f>
        <v>0</v>
      </c>
      <c r="E221" s="27">
        <f t="shared" si="43"/>
        <v>0</v>
      </c>
      <c r="F221" s="28" t="str">
        <f t="shared" si="0"/>
        <v>-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2" customHeight="1" x14ac:dyDescent="0.25">
      <c r="A222" s="24">
        <v>3511</v>
      </c>
      <c r="B222" s="25" t="s">
        <v>429</v>
      </c>
      <c r="C222" s="26" t="s">
        <v>430</v>
      </c>
      <c r="D222" s="29"/>
      <c r="E222" s="29"/>
      <c r="F222" s="28" t="str">
        <f t="shared" si="0"/>
        <v>-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2" customHeight="1" x14ac:dyDescent="0.25">
      <c r="A223" s="24">
        <v>3512</v>
      </c>
      <c r="B223" s="25" t="s">
        <v>431</v>
      </c>
      <c r="C223" s="26" t="s">
        <v>432</v>
      </c>
      <c r="D223" s="29"/>
      <c r="E223" s="29"/>
      <c r="F223" s="28" t="str">
        <f t="shared" si="0"/>
        <v>-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24" x14ac:dyDescent="0.25">
      <c r="A224" s="24">
        <v>352</v>
      </c>
      <c r="B224" s="25" t="s">
        <v>433</v>
      </c>
      <c r="C224" s="26" t="s">
        <v>434</v>
      </c>
      <c r="D224" s="27">
        <f t="shared" ref="D224:E224" si="44">SUM(D225:D227)</f>
        <v>0</v>
      </c>
      <c r="E224" s="27">
        <f t="shared" si="44"/>
        <v>0</v>
      </c>
      <c r="F224" s="28" t="str">
        <f t="shared" si="0"/>
        <v>-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2" customHeight="1" x14ac:dyDescent="0.25">
      <c r="A225" s="24">
        <v>3521</v>
      </c>
      <c r="B225" s="25" t="s">
        <v>435</v>
      </c>
      <c r="C225" s="26" t="s">
        <v>436</v>
      </c>
      <c r="D225" s="29"/>
      <c r="E225" s="29"/>
      <c r="F225" s="28" t="str">
        <f t="shared" si="0"/>
        <v>-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2" customHeight="1" x14ac:dyDescent="0.25">
      <c r="A226" s="24">
        <v>3522</v>
      </c>
      <c r="B226" s="25" t="s">
        <v>437</v>
      </c>
      <c r="C226" s="26" t="s">
        <v>438</v>
      </c>
      <c r="D226" s="29"/>
      <c r="E226" s="29"/>
      <c r="F226" s="28" t="str">
        <f t="shared" si="0"/>
        <v>-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2" customHeight="1" x14ac:dyDescent="0.25">
      <c r="A227" s="24">
        <v>3523</v>
      </c>
      <c r="B227" s="25" t="s">
        <v>439</v>
      </c>
      <c r="C227" s="26" t="s">
        <v>440</v>
      </c>
      <c r="D227" s="29"/>
      <c r="E227" s="29"/>
      <c r="F227" s="28" t="str">
        <f t="shared" si="0"/>
        <v>-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2" customHeight="1" x14ac:dyDescent="0.25">
      <c r="A228" s="24" t="s">
        <v>441</v>
      </c>
      <c r="B228" s="25" t="s">
        <v>442</v>
      </c>
      <c r="C228" s="26" t="s">
        <v>441</v>
      </c>
      <c r="D228" s="29"/>
      <c r="E228" s="29"/>
      <c r="F228" s="28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2" customHeight="1" x14ac:dyDescent="0.25">
      <c r="A229" s="24">
        <v>36</v>
      </c>
      <c r="B229" s="25" t="s">
        <v>443</v>
      </c>
      <c r="C229" s="26" t="s">
        <v>444</v>
      </c>
      <c r="D229" s="27">
        <f t="shared" ref="D229:E229" si="45">D230+D233+D236+D241+D245+D249+D252</f>
        <v>0</v>
      </c>
      <c r="E229" s="27">
        <f t="shared" si="45"/>
        <v>0</v>
      </c>
      <c r="F229" s="28" t="str">
        <f t="shared" ref="F229:F246" si="46">IF(D229&lt;&gt;0,IF(E229/D229&gt;=100,"&gt;&gt;100",E229/D229*100),"-")</f>
        <v>-</v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2" customHeight="1" x14ac:dyDescent="0.25">
      <c r="A230" s="24">
        <v>361</v>
      </c>
      <c r="B230" s="25" t="s">
        <v>445</v>
      </c>
      <c r="C230" s="26" t="s">
        <v>446</v>
      </c>
      <c r="D230" s="27">
        <f t="shared" ref="D230:E230" si="47">SUM(D231:D232)</f>
        <v>0</v>
      </c>
      <c r="E230" s="27">
        <f t="shared" si="47"/>
        <v>0</v>
      </c>
      <c r="F230" s="28" t="str">
        <f t="shared" si="46"/>
        <v>-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2" customHeight="1" x14ac:dyDescent="0.25">
      <c r="A231" s="24">
        <v>3611</v>
      </c>
      <c r="B231" s="25" t="s">
        <v>447</v>
      </c>
      <c r="C231" s="26" t="s">
        <v>448</v>
      </c>
      <c r="D231" s="29"/>
      <c r="E231" s="29"/>
      <c r="F231" s="28" t="str">
        <f t="shared" si="46"/>
        <v>-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2" customHeight="1" x14ac:dyDescent="0.25">
      <c r="A232" s="24">
        <v>3612</v>
      </c>
      <c r="B232" s="25" t="s">
        <v>449</v>
      </c>
      <c r="C232" s="26" t="s">
        <v>450</v>
      </c>
      <c r="D232" s="29"/>
      <c r="E232" s="29"/>
      <c r="F232" s="28" t="str">
        <f t="shared" si="46"/>
        <v>-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2" customHeight="1" x14ac:dyDescent="0.25">
      <c r="A233" s="24">
        <v>362</v>
      </c>
      <c r="B233" s="25" t="s">
        <v>451</v>
      </c>
      <c r="C233" s="26" t="s">
        <v>452</v>
      </c>
      <c r="D233" s="27">
        <f t="shared" ref="D233:E233" si="48">SUM(D234:D235)</f>
        <v>0</v>
      </c>
      <c r="E233" s="27">
        <f t="shared" si="48"/>
        <v>0</v>
      </c>
      <c r="F233" s="28" t="str">
        <f t="shared" si="46"/>
        <v>-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2" customHeight="1" x14ac:dyDescent="0.25">
      <c r="A234" s="24">
        <v>3621</v>
      </c>
      <c r="B234" s="25" t="s">
        <v>453</v>
      </c>
      <c r="C234" s="26" t="s">
        <v>454</v>
      </c>
      <c r="D234" s="29"/>
      <c r="E234" s="29"/>
      <c r="F234" s="28" t="str">
        <f t="shared" si="46"/>
        <v>-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2" customHeight="1" x14ac:dyDescent="0.25">
      <c r="A235" s="24">
        <v>3622</v>
      </c>
      <c r="B235" s="25" t="s">
        <v>455</v>
      </c>
      <c r="C235" s="26" t="s">
        <v>456</v>
      </c>
      <c r="D235" s="29"/>
      <c r="E235" s="29"/>
      <c r="F235" s="28" t="str">
        <f t="shared" si="46"/>
        <v>-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2" customHeight="1" x14ac:dyDescent="0.25">
      <c r="A236" s="24">
        <v>363</v>
      </c>
      <c r="B236" s="31" t="s">
        <v>457</v>
      </c>
      <c r="C236" s="26" t="s">
        <v>458</v>
      </c>
      <c r="D236" s="27">
        <f>SUM(D237:D240)</f>
        <v>0</v>
      </c>
      <c r="E236" s="27">
        <f>SUM(E237:E240)</f>
        <v>0</v>
      </c>
      <c r="F236" s="28" t="str">
        <f t="shared" si="46"/>
        <v>-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2" customHeight="1" x14ac:dyDescent="0.25">
      <c r="A237" s="24">
        <v>3631</v>
      </c>
      <c r="B237" s="25" t="s">
        <v>459</v>
      </c>
      <c r="C237" s="26" t="s">
        <v>460</v>
      </c>
      <c r="D237" s="29"/>
      <c r="E237" s="29"/>
      <c r="F237" s="28" t="str">
        <f t="shared" si="46"/>
        <v>-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2" customHeight="1" x14ac:dyDescent="0.25">
      <c r="A238" s="24">
        <v>3632</v>
      </c>
      <c r="B238" s="25" t="s">
        <v>461</v>
      </c>
      <c r="C238" s="26" t="s">
        <v>462</v>
      </c>
      <c r="D238" s="29"/>
      <c r="E238" s="29"/>
      <c r="F238" s="28" t="str">
        <f t="shared" si="46"/>
        <v>-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2" customHeight="1" x14ac:dyDescent="0.25">
      <c r="A239" s="24" t="s">
        <v>463</v>
      </c>
      <c r="B239" s="25" t="s">
        <v>464</v>
      </c>
      <c r="C239" s="26" t="s">
        <v>463</v>
      </c>
      <c r="D239" s="29"/>
      <c r="E239" s="29"/>
      <c r="F239" s="28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2" customHeight="1" x14ac:dyDescent="0.25">
      <c r="A240" s="24" t="s">
        <v>465</v>
      </c>
      <c r="B240" s="25" t="s">
        <v>466</v>
      </c>
      <c r="C240" s="26" t="s">
        <v>465</v>
      </c>
      <c r="D240" s="29"/>
      <c r="E240" s="29"/>
      <c r="F240" s="28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2" customHeight="1" x14ac:dyDescent="0.25">
      <c r="A241" s="24" t="s">
        <v>467</v>
      </c>
      <c r="B241" s="31" t="s">
        <v>468</v>
      </c>
      <c r="C241" s="26" t="s">
        <v>467</v>
      </c>
      <c r="D241" s="27">
        <f>SUM(D242:D244)</f>
        <v>0</v>
      </c>
      <c r="E241" s="27">
        <f>SUM(E242:E244)</f>
        <v>0</v>
      </c>
      <c r="F241" s="28" t="str">
        <f t="shared" si="46"/>
        <v>-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2" customHeight="1" x14ac:dyDescent="0.25">
      <c r="A242" s="24" t="s">
        <v>469</v>
      </c>
      <c r="B242" s="25" t="s">
        <v>470</v>
      </c>
      <c r="C242" s="26" t="s">
        <v>469</v>
      </c>
      <c r="D242" s="29"/>
      <c r="E242" s="29"/>
      <c r="F242" s="28" t="str">
        <f t="shared" si="46"/>
        <v>-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2" customHeight="1" x14ac:dyDescent="0.25">
      <c r="A243" s="24" t="s">
        <v>471</v>
      </c>
      <c r="B243" s="25" t="s">
        <v>472</v>
      </c>
      <c r="C243" s="26" t="s">
        <v>471</v>
      </c>
      <c r="D243" s="29"/>
      <c r="E243" s="29"/>
      <c r="F243" s="28" t="str">
        <f t="shared" si="46"/>
        <v>-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2" customHeight="1" x14ac:dyDescent="0.25">
      <c r="A244" s="24" t="s">
        <v>473</v>
      </c>
      <c r="B244" s="25" t="s">
        <v>474</v>
      </c>
      <c r="C244" s="26" t="s">
        <v>473</v>
      </c>
      <c r="D244" s="29"/>
      <c r="E244" s="29"/>
      <c r="F244" s="28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s="33" customFormat="1" ht="24" x14ac:dyDescent="0.25">
      <c r="A245" s="24" t="s">
        <v>475</v>
      </c>
      <c r="B245" s="25" t="s">
        <v>476</v>
      </c>
      <c r="C245" s="26" t="s">
        <v>475</v>
      </c>
      <c r="D245" s="27">
        <f t="shared" ref="D245:E245" si="49">SUM(D246:D248)</f>
        <v>0</v>
      </c>
      <c r="E245" s="27">
        <f t="shared" si="49"/>
        <v>0</v>
      </c>
      <c r="F245" s="28" t="str">
        <f t="shared" si="46"/>
        <v>-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2" customHeight="1" x14ac:dyDescent="0.25">
      <c r="A246" s="24">
        <v>3672</v>
      </c>
      <c r="B246" s="25" t="s">
        <v>477</v>
      </c>
      <c r="C246" s="26" t="s">
        <v>478</v>
      </c>
      <c r="D246" s="29"/>
      <c r="E246" s="29"/>
      <c r="F246" s="28" t="str">
        <f t="shared" si="46"/>
        <v>-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2" customHeight="1" x14ac:dyDescent="0.25">
      <c r="A247" s="24">
        <v>3673</v>
      </c>
      <c r="B247" s="25" t="s">
        <v>479</v>
      </c>
      <c r="C247" s="26" t="s">
        <v>480</v>
      </c>
      <c r="D247" s="29"/>
      <c r="E247" s="29"/>
      <c r="F247" s="28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2" customHeight="1" x14ac:dyDescent="0.25">
      <c r="A248" s="24">
        <v>3674</v>
      </c>
      <c r="B248" s="25" t="s">
        <v>481</v>
      </c>
      <c r="C248" s="26" t="s">
        <v>482</v>
      </c>
      <c r="D248" s="29"/>
      <c r="E248" s="29"/>
      <c r="F248" s="28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2" customHeight="1" x14ac:dyDescent="0.25">
      <c r="A249" s="24" t="s">
        <v>483</v>
      </c>
      <c r="B249" s="25" t="s">
        <v>484</v>
      </c>
      <c r="C249" s="26" t="s">
        <v>483</v>
      </c>
      <c r="D249" s="27">
        <f t="shared" ref="D249:E249" si="50">SUM(D250:D251)</f>
        <v>0</v>
      </c>
      <c r="E249" s="27">
        <f t="shared" si="50"/>
        <v>0</v>
      </c>
      <c r="F249" s="28" t="str">
        <f t="shared" ref="F249:F251" si="51">IF(D249&lt;&gt;0,IF(E249/D249&gt;=100,"&gt;&gt;100",E249/D249*100),"-")</f>
        <v>-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2" customHeight="1" x14ac:dyDescent="0.25">
      <c r="A250" s="24" t="s">
        <v>485</v>
      </c>
      <c r="B250" s="25" t="s">
        <v>486</v>
      </c>
      <c r="C250" s="26" t="s">
        <v>485</v>
      </c>
      <c r="D250" s="29"/>
      <c r="E250" s="29"/>
      <c r="F250" s="28" t="str">
        <f t="shared" si="51"/>
        <v>-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2" customHeight="1" x14ac:dyDescent="0.25">
      <c r="A251" s="24" t="s">
        <v>487</v>
      </c>
      <c r="B251" s="25" t="s">
        <v>488</v>
      </c>
      <c r="C251" s="26" t="s">
        <v>487</v>
      </c>
      <c r="D251" s="29"/>
      <c r="E251" s="29"/>
      <c r="F251" s="28" t="str">
        <f t="shared" si="51"/>
        <v>-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2" customHeight="1" x14ac:dyDescent="0.25">
      <c r="A252" s="24" t="s">
        <v>489</v>
      </c>
      <c r="B252" s="25" t="s">
        <v>490</v>
      </c>
      <c r="C252" s="26" t="s">
        <v>489</v>
      </c>
      <c r="D252" s="27">
        <f t="shared" ref="D252:E252" si="52">SUM(D253:D256)</f>
        <v>0</v>
      </c>
      <c r="E252" s="27">
        <f t="shared" si="52"/>
        <v>0</v>
      </c>
      <c r="F252" s="28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2" customHeight="1" x14ac:dyDescent="0.25">
      <c r="A253" s="24" t="s">
        <v>491</v>
      </c>
      <c r="B253" s="25" t="s">
        <v>153</v>
      </c>
      <c r="C253" s="26" t="s">
        <v>491</v>
      </c>
      <c r="D253" s="29"/>
      <c r="E253" s="29"/>
      <c r="F253" s="28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2" customHeight="1" x14ac:dyDescent="0.25">
      <c r="A254" s="24" t="s">
        <v>492</v>
      </c>
      <c r="B254" s="25" t="s">
        <v>155</v>
      </c>
      <c r="C254" s="26" t="s">
        <v>492</v>
      </c>
      <c r="D254" s="29"/>
      <c r="E254" s="29"/>
      <c r="F254" s="28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2" customHeight="1" x14ac:dyDescent="0.25">
      <c r="A255" s="24" t="s">
        <v>493</v>
      </c>
      <c r="B255" s="25" t="s">
        <v>157</v>
      </c>
      <c r="C255" s="26" t="s">
        <v>493</v>
      </c>
      <c r="D255" s="29"/>
      <c r="E255" s="29"/>
      <c r="F255" s="28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2" customHeight="1" x14ac:dyDescent="0.25">
      <c r="A256" s="24" t="s">
        <v>494</v>
      </c>
      <c r="B256" s="25" t="s">
        <v>159</v>
      </c>
      <c r="C256" s="26" t="s">
        <v>494</v>
      </c>
      <c r="D256" s="29"/>
      <c r="E256" s="29"/>
      <c r="F256" s="28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2" customHeight="1" x14ac:dyDescent="0.25">
      <c r="A257" s="24">
        <v>37</v>
      </c>
      <c r="B257" s="34" t="s">
        <v>495</v>
      </c>
      <c r="C257" s="26" t="s">
        <v>496</v>
      </c>
      <c r="D257" s="27">
        <f t="shared" ref="D257:E257" si="53">D258+D264</f>
        <v>0</v>
      </c>
      <c r="E257" s="27">
        <f t="shared" si="53"/>
        <v>0</v>
      </c>
      <c r="F257" s="28" t="str">
        <f t="shared" ref="F257:F262" si="54">IF(D257&lt;&gt;0,IF(E257/D257&gt;=100,"&gt;&gt;100",E257/D257*100),"-")</f>
        <v>-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2" customHeight="1" x14ac:dyDescent="0.25">
      <c r="A258" s="24">
        <v>371</v>
      </c>
      <c r="B258" s="25" t="s">
        <v>497</v>
      </c>
      <c r="C258" s="26" t="s">
        <v>498</v>
      </c>
      <c r="D258" s="27">
        <f t="shared" ref="D258:E258" si="55">SUM(D259:D263)</f>
        <v>0</v>
      </c>
      <c r="E258" s="27">
        <f t="shared" si="55"/>
        <v>0</v>
      </c>
      <c r="F258" s="28" t="str">
        <f t="shared" si="54"/>
        <v>-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2" customHeight="1" x14ac:dyDescent="0.25">
      <c r="A259" s="24">
        <v>3711</v>
      </c>
      <c r="B259" s="25" t="s">
        <v>499</v>
      </c>
      <c r="C259" s="26" t="s">
        <v>500</v>
      </c>
      <c r="D259" s="29"/>
      <c r="E259" s="29"/>
      <c r="F259" s="28" t="str">
        <f t="shared" si="54"/>
        <v>-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2" customHeight="1" x14ac:dyDescent="0.25">
      <c r="A260" s="24">
        <v>3712</v>
      </c>
      <c r="B260" s="25" t="s">
        <v>501</v>
      </c>
      <c r="C260" s="26" t="s">
        <v>502</v>
      </c>
      <c r="D260" s="29"/>
      <c r="E260" s="29"/>
      <c r="F260" s="28" t="str">
        <f t="shared" si="54"/>
        <v>-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2" customHeight="1" x14ac:dyDescent="0.25">
      <c r="A261" s="24" t="s">
        <v>503</v>
      </c>
      <c r="B261" s="25" t="s">
        <v>504</v>
      </c>
      <c r="C261" s="26" t="s">
        <v>503</v>
      </c>
      <c r="D261" s="29"/>
      <c r="E261" s="29"/>
      <c r="F261" s="28" t="str">
        <f t="shared" si="54"/>
        <v>-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2" customHeight="1" x14ac:dyDescent="0.25">
      <c r="A262" s="24" t="s">
        <v>505</v>
      </c>
      <c r="B262" s="25" t="s">
        <v>506</v>
      </c>
      <c r="C262" s="26" t="s">
        <v>505</v>
      </c>
      <c r="D262" s="29"/>
      <c r="E262" s="29"/>
      <c r="F262" s="28" t="str">
        <f t="shared" si="54"/>
        <v>-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2" customHeight="1" x14ac:dyDescent="0.25">
      <c r="A263" s="24" t="s">
        <v>507</v>
      </c>
      <c r="B263" s="25" t="s">
        <v>508</v>
      </c>
      <c r="C263" s="26" t="s">
        <v>507</v>
      </c>
      <c r="D263" s="29"/>
      <c r="E263" s="29"/>
      <c r="F263" s="28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2" customHeight="1" x14ac:dyDescent="0.25">
      <c r="A264" s="24">
        <v>372</v>
      </c>
      <c r="B264" s="30" t="s">
        <v>509</v>
      </c>
      <c r="C264" s="26" t="s">
        <v>510</v>
      </c>
      <c r="D264" s="27">
        <f t="shared" ref="D264:E264" si="56">SUM(D265:D267)</f>
        <v>0</v>
      </c>
      <c r="E264" s="27">
        <f t="shared" si="56"/>
        <v>0</v>
      </c>
      <c r="F264" s="28" t="str">
        <f t="shared" ref="F264:F266" si="57">IF(D264&lt;&gt;0,IF(E264/D264&gt;=100,"&gt;&gt;100",E264/D264*100),"-")</f>
        <v>-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2" customHeight="1" x14ac:dyDescent="0.25">
      <c r="A265" s="24">
        <v>3721</v>
      </c>
      <c r="B265" s="25" t="s">
        <v>511</v>
      </c>
      <c r="C265" s="26" t="s">
        <v>512</v>
      </c>
      <c r="D265" s="29"/>
      <c r="E265" s="29"/>
      <c r="F265" s="28" t="str">
        <f t="shared" si="57"/>
        <v>-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2" customHeight="1" x14ac:dyDescent="0.25">
      <c r="A266" s="24">
        <v>3722</v>
      </c>
      <c r="B266" s="25" t="s">
        <v>513</v>
      </c>
      <c r="C266" s="26" t="s">
        <v>514</v>
      </c>
      <c r="D266" s="29"/>
      <c r="E266" s="29"/>
      <c r="F266" s="28" t="str">
        <f t="shared" si="57"/>
        <v>-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2" customHeight="1" x14ac:dyDescent="0.25">
      <c r="A267" s="24" t="s">
        <v>515</v>
      </c>
      <c r="B267" s="25" t="s">
        <v>516</v>
      </c>
      <c r="C267" s="26" t="s">
        <v>515</v>
      </c>
      <c r="D267" s="29"/>
      <c r="E267" s="29"/>
      <c r="F267" s="28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2" customHeight="1" x14ac:dyDescent="0.25">
      <c r="A268" s="24">
        <v>38</v>
      </c>
      <c r="B268" s="25" t="s">
        <v>517</v>
      </c>
      <c r="C268" s="26" t="s">
        <v>518</v>
      </c>
      <c r="D268" s="27">
        <f t="shared" ref="D268:E268" si="58">D269+D273+D278+D284</f>
        <v>0</v>
      </c>
      <c r="E268" s="27">
        <f t="shared" si="58"/>
        <v>2577.02</v>
      </c>
      <c r="F268" s="28" t="str">
        <f t="shared" ref="F268:F271" si="59">IF(D268&lt;&gt;0,IF(E268/D268&gt;=100,"&gt;&gt;100",E268/D268*100),"-")</f>
        <v>-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2" customHeight="1" x14ac:dyDescent="0.25">
      <c r="A269" s="35">
        <v>381</v>
      </c>
      <c r="B269" s="25" t="s">
        <v>519</v>
      </c>
      <c r="C269" s="26" t="s">
        <v>520</v>
      </c>
      <c r="D269" s="27">
        <f t="shared" ref="D269:E269" si="60">SUM(D270:D272)</f>
        <v>0</v>
      </c>
      <c r="E269" s="27">
        <f t="shared" si="60"/>
        <v>2577.02</v>
      </c>
      <c r="F269" s="28" t="str">
        <f t="shared" si="59"/>
        <v>-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2" customHeight="1" x14ac:dyDescent="0.25">
      <c r="A270" s="35">
        <v>3811</v>
      </c>
      <c r="B270" s="25" t="s">
        <v>521</v>
      </c>
      <c r="C270" s="26" t="s">
        <v>522</v>
      </c>
      <c r="D270" s="29"/>
      <c r="E270" s="29"/>
      <c r="F270" s="28" t="str">
        <f t="shared" si="59"/>
        <v>-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2" customHeight="1" x14ac:dyDescent="0.25">
      <c r="A271" s="35">
        <v>3812</v>
      </c>
      <c r="B271" s="25" t="s">
        <v>523</v>
      </c>
      <c r="C271" s="26" t="s">
        <v>524</v>
      </c>
      <c r="D271" s="29"/>
      <c r="E271" s="29">
        <v>2577.02</v>
      </c>
      <c r="F271" s="28" t="str">
        <f t="shared" si="59"/>
        <v>-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2" customHeight="1" x14ac:dyDescent="0.25">
      <c r="A272" s="35" t="s">
        <v>525</v>
      </c>
      <c r="B272" s="25" t="s">
        <v>526</v>
      </c>
      <c r="C272" s="26" t="s">
        <v>525</v>
      </c>
      <c r="D272" s="29"/>
      <c r="E272" s="29"/>
      <c r="F272" s="28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2" customHeight="1" x14ac:dyDescent="0.25">
      <c r="A273" s="35">
        <v>382</v>
      </c>
      <c r="B273" s="31" t="s">
        <v>527</v>
      </c>
      <c r="C273" s="26" t="s">
        <v>528</v>
      </c>
      <c r="D273" s="27">
        <f>SUM(D274:D277)</f>
        <v>0</v>
      </c>
      <c r="E273" s="27">
        <f>SUM(E274:E277)</f>
        <v>0</v>
      </c>
      <c r="F273" s="28" t="str">
        <f t="shared" ref="F273:F275" si="61">IF(D273&lt;&gt;0,IF(E273/D273&gt;=100,"&gt;&gt;100",E273/D273*100),"-")</f>
        <v>-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2" customHeight="1" x14ac:dyDescent="0.25">
      <c r="A274" s="35">
        <v>3821</v>
      </c>
      <c r="B274" s="25" t="s">
        <v>529</v>
      </c>
      <c r="C274" s="26" t="s">
        <v>530</v>
      </c>
      <c r="D274" s="29"/>
      <c r="E274" s="29"/>
      <c r="F274" s="28" t="str">
        <f t="shared" si="61"/>
        <v>-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2" customHeight="1" x14ac:dyDescent="0.25">
      <c r="A275" s="35">
        <v>3822</v>
      </c>
      <c r="B275" s="31" t="s">
        <v>531</v>
      </c>
      <c r="C275" s="36" t="s">
        <v>532</v>
      </c>
      <c r="D275" s="37"/>
      <c r="E275" s="37"/>
      <c r="F275" s="28" t="str">
        <f t="shared" si="61"/>
        <v>-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2" customHeight="1" x14ac:dyDescent="0.25">
      <c r="A276" s="35" t="s">
        <v>533</v>
      </c>
      <c r="B276" s="31" t="s">
        <v>534</v>
      </c>
      <c r="C276" s="36" t="s">
        <v>533</v>
      </c>
      <c r="D276" s="37"/>
      <c r="E276" s="37"/>
      <c r="F276" s="28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2" customHeight="1" x14ac:dyDescent="0.25">
      <c r="A277" s="35" t="s">
        <v>535</v>
      </c>
      <c r="B277" s="31" t="s">
        <v>536</v>
      </c>
      <c r="C277" s="36" t="s">
        <v>535</v>
      </c>
      <c r="D277" s="37"/>
      <c r="E277" s="37"/>
      <c r="F277" s="28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2" customHeight="1" x14ac:dyDescent="0.25">
      <c r="A278" s="35">
        <v>383</v>
      </c>
      <c r="B278" s="31" t="s">
        <v>537</v>
      </c>
      <c r="C278" s="36" t="s">
        <v>538</v>
      </c>
      <c r="D278" s="38">
        <f t="shared" ref="D278:E278" si="62">SUM(D279:D283)</f>
        <v>0</v>
      </c>
      <c r="E278" s="38">
        <f t="shared" si="62"/>
        <v>0</v>
      </c>
      <c r="F278" s="28" t="str">
        <f t="shared" ref="F278:F287" si="63">IF(D278&lt;&gt;0,IF(E278/D278&gt;=100,"&gt;&gt;100",E278/D278*100),"-")</f>
        <v>-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2" customHeight="1" x14ac:dyDescent="0.25">
      <c r="A279" s="35">
        <v>3831</v>
      </c>
      <c r="B279" s="31" t="s">
        <v>539</v>
      </c>
      <c r="C279" s="36" t="s">
        <v>540</v>
      </c>
      <c r="D279" s="37"/>
      <c r="E279" s="37"/>
      <c r="F279" s="28" t="str">
        <f t="shared" si="63"/>
        <v>-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2" customHeight="1" x14ac:dyDescent="0.25">
      <c r="A280" s="35">
        <v>3832</v>
      </c>
      <c r="B280" s="31" t="s">
        <v>541</v>
      </c>
      <c r="C280" s="36" t="s">
        <v>542</v>
      </c>
      <c r="D280" s="37"/>
      <c r="E280" s="37"/>
      <c r="F280" s="28" t="str">
        <f t="shared" si="63"/>
        <v>-</v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2" customHeight="1" x14ac:dyDescent="0.25">
      <c r="A281" s="35">
        <v>3833</v>
      </c>
      <c r="B281" s="31" t="s">
        <v>543</v>
      </c>
      <c r="C281" s="36" t="s">
        <v>544</v>
      </c>
      <c r="D281" s="37"/>
      <c r="E281" s="37"/>
      <c r="F281" s="28" t="str">
        <f t="shared" si="63"/>
        <v>-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2" customHeight="1" x14ac:dyDescent="0.25">
      <c r="A282" s="24">
        <v>3834</v>
      </c>
      <c r="B282" s="25" t="s">
        <v>545</v>
      </c>
      <c r="C282" s="26" t="s">
        <v>546</v>
      </c>
      <c r="D282" s="29"/>
      <c r="E282" s="29"/>
      <c r="F282" s="28" t="str">
        <f t="shared" si="63"/>
        <v>-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2" customHeight="1" x14ac:dyDescent="0.25">
      <c r="A283" s="24" t="s">
        <v>547</v>
      </c>
      <c r="B283" s="25" t="s">
        <v>295</v>
      </c>
      <c r="C283" s="26" t="s">
        <v>547</v>
      </c>
      <c r="D283" s="29"/>
      <c r="E283" s="29"/>
      <c r="F283" s="28" t="str">
        <f t="shared" si="63"/>
        <v>-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2" customHeight="1" x14ac:dyDescent="0.25">
      <c r="A284" s="24">
        <v>386</v>
      </c>
      <c r="B284" s="31" t="s">
        <v>548</v>
      </c>
      <c r="C284" s="26" t="s">
        <v>549</v>
      </c>
      <c r="D284" s="27">
        <f>SUM(D285:D289)</f>
        <v>0</v>
      </c>
      <c r="E284" s="27">
        <f>SUM(E285:E289)</f>
        <v>0</v>
      </c>
      <c r="F284" s="28" t="str">
        <f t="shared" si="63"/>
        <v>-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2" customHeight="1" x14ac:dyDescent="0.25">
      <c r="A285" s="24">
        <v>3861</v>
      </c>
      <c r="B285" s="25" t="s">
        <v>550</v>
      </c>
      <c r="C285" s="26" t="s">
        <v>551</v>
      </c>
      <c r="D285" s="29"/>
      <c r="E285" s="29"/>
      <c r="F285" s="28" t="str">
        <f t="shared" si="63"/>
        <v>-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24" x14ac:dyDescent="0.25">
      <c r="A286" s="24">
        <v>3862</v>
      </c>
      <c r="B286" s="25" t="s">
        <v>552</v>
      </c>
      <c r="C286" s="26" t="s">
        <v>553</v>
      </c>
      <c r="D286" s="29"/>
      <c r="E286" s="29"/>
      <c r="F286" s="28" t="str">
        <f t="shared" si="63"/>
        <v>-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2" customHeight="1" x14ac:dyDescent="0.25">
      <c r="A287" s="24">
        <v>3863</v>
      </c>
      <c r="B287" s="25" t="s">
        <v>554</v>
      </c>
      <c r="C287" s="26" t="s">
        <v>555</v>
      </c>
      <c r="D287" s="29"/>
      <c r="E287" s="29"/>
      <c r="F287" s="28" t="str">
        <f t="shared" si="63"/>
        <v>-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2" customHeight="1" x14ac:dyDescent="0.25">
      <c r="A288" s="24" t="s">
        <v>556</v>
      </c>
      <c r="B288" s="25" t="s">
        <v>557</v>
      </c>
      <c r="C288" s="26" t="s">
        <v>556</v>
      </c>
      <c r="D288" s="29"/>
      <c r="E288" s="29"/>
      <c r="F288" s="28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2" customHeight="1" x14ac:dyDescent="0.25">
      <c r="A289" s="24" t="s">
        <v>558</v>
      </c>
      <c r="B289" s="25" t="s">
        <v>559</v>
      </c>
      <c r="C289" s="26" t="s">
        <v>558</v>
      </c>
      <c r="D289" s="29"/>
      <c r="E289" s="29"/>
      <c r="F289" s="28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2" customHeight="1" x14ac:dyDescent="0.25">
      <c r="A290" s="24" t="s">
        <v>560</v>
      </c>
      <c r="B290" s="25" t="s">
        <v>561</v>
      </c>
      <c r="C290" s="26" t="s">
        <v>562</v>
      </c>
      <c r="D290" s="29"/>
      <c r="E290" s="29"/>
      <c r="F290" s="28" t="str">
        <f t="shared" ref="F290:F301" si="64">IF(D290&lt;&gt;0,IF(E290/D290&gt;=100,"&gt;&gt;100",E290/D290*100),"-")</f>
        <v>-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2" customHeight="1" x14ac:dyDescent="0.25">
      <c r="A291" s="24" t="s">
        <v>560</v>
      </c>
      <c r="B291" s="25" t="s">
        <v>563</v>
      </c>
      <c r="C291" s="26" t="s">
        <v>564</v>
      </c>
      <c r="D291" s="29"/>
      <c r="E291" s="29"/>
      <c r="F291" s="28" t="str">
        <f t="shared" si="64"/>
        <v>-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2" customHeight="1" x14ac:dyDescent="0.25">
      <c r="A292" s="24" t="s">
        <v>560</v>
      </c>
      <c r="B292" s="25" t="s">
        <v>565</v>
      </c>
      <c r="C292" s="26" t="s">
        <v>566</v>
      </c>
      <c r="D292" s="27">
        <f t="shared" ref="D292:E292" si="65">IF(D291&gt;=D290,D291-D290,0)</f>
        <v>0</v>
      </c>
      <c r="E292" s="27">
        <f t="shared" si="65"/>
        <v>0</v>
      </c>
      <c r="F292" s="28" t="str">
        <f t="shared" si="64"/>
        <v>-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2" customHeight="1" x14ac:dyDescent="0.25">
      <c r="A293" s="24" t="s">
        <v>560</v>
      </c>
      <c r="B293" s="25" t="s">
        <v>567</v>
      </c>
      <c r="C293" s="26" t="s">
        <v>568</v>
      </c>
      <c r="D293" s="27">
        <f t="shared" ref="D293:E293" si="66">IF(D290&gt;=D291,D290-D291,0)</f>
        <v>0</v>
      </c>
      <c r="E293" s="27">
        <f t="shared" si="66"/>
        <v>0</v>
      </c>
      <c r="F293" s="28" t="str">
        <f t="shared" si="64"/>
        <v>-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2" customHeight="1" x14ac:dyDescent="0.25">
      <c r="A294" s="24" t="s">
        <v>560</v>
      </c>
      <c r="B294" s="25" t="s">
        <v>569</v>
      </c>
      <c r="C294" s="26" t="s">
        <v>570</v>
      </c>
      <c r="D294" s="27">
        <f t="shared" ref="D294:E294" si="67">D156-D292+D293</f>
        <v>0</v>
      </c>
      <c r="E294" s="27">
        <f t="shared" si="67"/>
        <v>5482.07</v>
      </c>
      <c r="F294" s="28" t="str">
        <f t="shared" si="64"/>
        <v>-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2" customHeight="1" x14ac:dyDescent="0.25">
      <c r="A295" s="24" t="s">
        <v>560</v>
      </c>
      <c r="B295" s="25" t="s">
        <v>571</v>
      </c>
      <c r="C295" s="26" t="s">
        <v>572</v>
      </c>
      <c r="D295" s="27">
        <f>IF(D11&gt;=D294,D11-D294,0)</f>
        <v>0</v>
      </c>
      <c r="E295" s="27">
        <f>IF(E11&gt;=E294,E11-E294,0)</f>
        <v>16.110000000000582</v>
      </c>
      <c r="F295" s="28" t="str">
        <f t="shared" si="64"/>
        <v>-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2" customHeight="1" x14ac:dyDescent="0.25">
      <c r="A296" s="24" t="s">
        <v>560</v>
      </c>
      <c r="B296" s="25" t="s">
        <v>573</v>
      </c>
      <c r="C296" s="26" t="s">
        <v>574</v>
      </c>
      <c r="D296" s="27">
        <f>IF(D294&gt;=D11,D294-D11,0)</f>
        <v>0</v>
      </c>
      <c r="E296" s="27">
        <f>IF(E294&gt;=E11,E294-E11,0)</f>
        <v>0</v>
      </c>
      <c r="F296" s="28" t="str">
        <f t="shared" si="64"/>
        <v>-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2" customHeight="1" x14ac:dyDescent="0.25">
      <c r="A297" s="24">
        <v>92211</v>
      </c>
      <c r="B297" s="25" t="s">
        <v>575</v>
      </c>
      <c r="C297" s="26" t="s">
        <v>576</v>
      </c>
      <c r="D297" s="29"/>
      <c r="E297" s="29"/>
      <c r="F297" s="28" t="str">
        <f t="shared" si="64"/>
        <v>-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2" customHeight="1" x14ac:dyDescent="0.25">
      <c r="A298" s="24">
        <v>92221</v>
      </c>
      <c r="B298" s="25" t="s">
        <v>577</v>
      </c>
      <c r="C298" s="26" t="s">
        <v>578</v>
      </c>
      <c r="D298" s="29"/>
      <c r="E298" s="29"/>
      <c r="F298" s="28" t="str">
        <f t="shared" si="64"/>
        <v>-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2" customHeight="1" x14ac:dyDescent="0.25">
      <c r="A299" s="24">
        <v>96</v>
      </c>
      <c r="B299" s="25" t="s">
        <v>579</v>
      </c>
      <c r="C299" s="26" t="s">
        <v>580</v>
      </c>
      <c r="D299" s="29"/>
      <c r="E299" s="29"/>
      <c r="F299" s="28" t="str">
        <f t="shared" si="64"/>
        <v>-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2" customHeight="1" x14ac:dyDescent="0.25">
      <c r="A300" s="24">
        <v>9661</v>
      </c>
      <c r="B300" s="25" t="s">
        <v>581</v>
      </c>
      <c r="C300" s="26" t="s">
        <v>582</v>
      </c>
      <c r="D300" s="29"/>
      <c r="E300" s="29"/>
      <c r="F300" s="28" t="str">
        <f t="shared" si="64"/>
        <v>-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2" customHeight="1" x14ac:dyDescent="0.25">
      <c r="A301" s="39" t="s">
        <v>583</v>
      </c>
      <c r="B301" s="40" t="s">
        <v>584</v>
      </c>
      <c r="C301" s="41" t="s">
        <v>583</v>
      </c>
      <c r="D301" s="42"/>
      <c r="E301" s="42"/>
      <c r="F301" s="43" t="str">
        <f t="shared" si="64"/>
        <v>-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" customHeight="1" x14ac:dyDescent="0.25">
      <c r="A302" s="216" t="s">
        <v>585</v>
      </c>
      <c r="B302" s="217"/>
      <c r="C302" s="21"/>
      <c r="D302" s="44"/>
      <c r="E302" s="44"/>
      <c r="F302" s="4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2" customHeight="1" x14ac:dyDescent="0.25">
      <c r="A303" s="24">
        <v>7</v>
      </c>
      <c r="B303" s="25" t="s">
        <v>586</v>
      </c>
      <c r="C303" s="26" t="s">
        <v>587</v>
      </c>
      <c r="D303" s="27">
        <f t="shared" ref="D303:E303" si="68">D304+D316+D349+D353</f>
        <v>0</v>
      </c>
      <c r="E303" s="27">
        <f t="shared" si="68"/>
        <v>0</v>
      </c>
      <c r="F303" s="28" t="str">
        <f t="shared" ref="F303:F423" si="69">IF(D303&lt;&gt;0,IF(E303/D303&gt;=100,"&gt;&gt;100",E303/D303*100),"-")</f>
        <v>-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2" customHeight="1" x14ac:dyDescent="0.25">
      <c r="A304" s="24">
        <v>71</v>
      </c>
      <c r="B304" s="25" t="s">
        <v>588</v>
      </c>
      <c r="C304" s="26" t="s">
        <v>589</v>
      </c>
      <c r="D304" s="27">
        <f t="shared" ref="D304:E304" si="70">D305+D309</f>
        <v>0</v>
      </c>
      <c r="E304" s="27">
        <f t="shared" si="70"/>
        <v>0</v>
      </c>
      <c r="F304" s="28" t="str">
        <f t="shared" si="69"/>
        <v>-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2" customHeight="1" x14ac:dyDescent="0.25">
      <c r="A305" s="24">
        <v>711</v>
      </c>
      <c r="B305" s="25" t="s">
        <v>590</v>
      </c>
      <c r="C305" s="26" t="s">
        <v>591</v>
      </c>
      <c r="D305" s="27">
        <f t="shared" ref="D305:E305" si="71">SUM(D306:D308)</f>
        <v>0</v>
      </c>
      <c r="E305" s="27">
        <f t="shared" si="71"/>
        <v>0</v>
      </c>
      <c r="F305" s="28" t="str">
        <f t="shared" si="69"/>
        <v>-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2" customHeight="1" x14ac:dyDescent="0.25">
      <c r="A306" s="24">
        <v>7111</v>
      </c>
      <c r="B306" s="25" t="s">
        <v>592</v>
      </c>
      <c r="C306" s="26" t="s">
        <v>593</v>
      </c>
      <c r="D306" s="29"/>
      <c r="E306" s="29"/>
      <c r="F306" s="28" t="str">
        <f t="shared" si="69"/>
        <v>-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2" customHeight="1" x14ac:dyDescent="0.25">
      <c r="A307" s="24">
        <v>7112</v>
      </c>
      <c r="B307" s="25" t="s">
        <v>594</v>
      </c>
      <c r="C307" s="26" t="s">
        <v>595</v>
      </c>
      <c r="D307" s="29"/>
      <c r="E307" s="29"/>
      <c r="F307" s="28" t="str">
        <f t="shared" si="69"/>
        <v>-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2" customHeight="1" x14ac:dyDescent="0.25">
      <c r="A308" s="24">
        <v>7113</v>
      </c>
      <c r="B308" s="25" t="s">
        <v>596</v>
      </c>
      <c r="C308" s="26" t="s">
        <v>597</v>
      </c>
      <c r="D308" s="29"/>
      <c r="E308" s="29"/>
      <c r="F308" s="28" t="str">
        <f t="shared" si="69"/>
        <v>-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2" customHeight="1" x14ac:dyDescent="0.25">
      <c r="A309" s="24">
        <v>712</v>
      </c>
      <c r="B309" s="25" t="s">
        <v>598</v>
      </c>
      <c r="C309" s="26" t="s">
        <v>599</v>
      </c>
      <c r="D309" s="27">
        <f t="shared" ref="D309:E309" si="72">SUM(D310:D315)</f>
        <v>0</v>
      </c>
      <c r="E309" s="27">
        <f t="shared" si="72"/>
        <v>0</v>
      </c>
      <c r="F309" s="28" t="str">
        <f t="shared" si="69"/>
        <v>-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2" customHeight="1" x14ac:dyDescent="0.25">
      <c r="A310" s="24">
        <v>7121</v>
      </c>
      <c r="B310" s="25" t="s">
        <v>600</v>
      </c>
      <c r="C310" s="26" t="s">
        <v>601</v>
      </c>
      <c r="D310" s="29"/>
      <c r="E310" s="29"/>
      <c r="F310" s="28" t="str">
        <f t="shared" si="69"/>
        <v>-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2" customHeight="1" x14ac:dyDescent="0.25">
      <c r="A311" s="24">
        <v>7122</v>
      </c>
      <c r="B311" s="25" t="s">
        <v>602</v>
      </c>
      <c r="C311" s="26" t="s">
        <v>603</v>
      </c>
      <c r="D311" s="29"/>
      <c r="E311" s="29"/>
      <c r="F311" s="28" t="str">
        <f t="shared" si="69"/>
        <v>-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2" customHeight="1" x14ac:dyDescent="0.25">
      <c r="A312" s="24">
        <v>7123</v>
      </c>
      <c r="B312" s="25" t="s">
        <v>604</v>
      </c>
      <c r="C312" s="26" t="s">
        <v>605</v>
      </c>
      <c r="D312" s="29"/>
      <c r="E312" s="29"/>
      <c r="F312" s="28" t="str">
        <f t="shared" si="69"/>
        <v>-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2" customHeight="1" x14ac:dyDescent="0.25">
      <c r="A313" s="24">
        <v>7124</v>
      </c>
      <c r="B313" s="25" t="s">
        <v>606</v>
      </c>
      <c r="C313" s="26" t="s">
        <v>607</v>
      </c>
      <c r="D313" s="29"/>
      <c r="E313" s="29"/>
      <c r="F313" s="28" t="str">
        <f t="shared" si="69"/>
        <v>-</v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2" customHeight="1" x14ac:dyDescent="0.25">
      <c r="A314" s="24">
        <v>7125</v>
      </c>
      <c r="B314" s="25" t="s">
        <v>608</v>
      </c>
      <c r="C314" s="26" t="s">
        <v>609</v>
      </c>
      <c r="D314" s="29"/>
      <c r="E314" s="29"/>
      <c r="F314" s="28" t="str">
        <f t="shared" si="69"/>
        <v>-</v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2" customHeight="1" x14ac:dyDescent="0.25">
      <c r="A315" s="24">
        <v>7126</v>
      </c>
      <c r="B315" s="25" t="s">
        <v>610</v>
      </c>
      <c r="C315" s="26" t="s">
        <v>611</v>
      </c>
      <c r="D315" s="29"/>
      <c r="E315" s="29"/>
      <c r="F315" s="28" t="str">
        <f t="shared" si="69"/>
        <v>-</v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2" customHeight="1" x14ac:dyDescent="0.25">
      <c r="A316" s="24">
        <v>72</v>
      </c>
      <c r="B316" s="30" t="s">
        <v>612</v>
      </c>
      <c r="C316" s="26" t="s">
        <v>613</v>
      </c>
      <c r="D316" s="27">
        <f t="shared" ref="D316:E316" si="73">D317+D322+D331+D336+D341+D344</f>
        <v>0</v>
      </c>
      <c r="E316" s="27">
        <f t="shared" si="73"/>
        <v>0</v>
      </c>
      <c r="F316" s="28" t="str">
        <f t="shared" si="69"/>
        <v>-</v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2" customHeight="1" x14ac:dyDescent="0.25">
      <c r="A317" s="24">
        <v>721</v>
      </c>
      <c r="B317" s="25" t="s">
        <v>614</v>
      </c>
      <c r="C317" s="26" t="s">
        <v>615</v>
      </c>
      <c r="D317" s="27">
        <f t="shared" ref="D317:E317" si="74">SUM(D318:D321)</f>
        <v>0</v>
      </c>
      <c r="E317" s="27">
        <f t="shared" si="74"/>
        <v>0</v>
      </c>
      <c r="F317" s="28" t="str">
        <f t="shared" si="69"/>
        <v>-</v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2" customHeight="1" x14ac:dyDescent="0.25">
      <c r="A318" s="24">
        <v>7211</v>
      </c>
      <c r="B318" s="25" t="s">
        <v>616</v>
      </c>
      <c r="C318" s="26" t="s">
        <v>617</v>
      </c>
      <c r="D318" s="29"/>
      <c r="E318" s="29"/>
      <c r="F318" s="28" t="str">
        <f t="shared" si="69"/>
        <v>-</v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2" customHeight="1" x14ac:dyDescent="0.25">
      <c r="A319" s="24">
        <v>7212</v>
      </c>
      <c r="B319" s="25" t="s">
        <v>618</v>
      </c>
      <c r="C319" s="26" t="s">
        <v>619</v>
      </c>
      <c r="D319" s="29"/>
      <c r="E319" s="29"/>
      <c r="F319" s="28" t="str">
        <f t="shared" si="69"/>
        <v>-</v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2" customHeight="1" x14ac:dyDescent="0.25">
      <c r="A320" s="24">
        <v>7213</v>
      </c>
      <c r="B320" s="25" t="s">
        <v>620</v>
      </c>
      <c r="C320" s="26" t="s">
        <v>621</v>
      </c>
      <c r="D320" s="29"/>
      <c r="E320" s="29"/>
      <c r="F320" s="28" t="str">
        <f t="shared" si="69"/>
        <v>-</v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2" customHeight="1" x14ac:dyDescent="0.25">
      <c r="A321" s="24">
        <v>7214</v>
      </c>
      <c r="B321" s="25" t="s">
        <v>622</v>
      </c>
      <c r="C321" s="26" t="s">
        <v>623</v>
      </c>
      <c r="D321" s="29"/>
      <c r="E321" s="29"/>
      <c r="F321" s="28" t="str">
        <f t="shared" si="69"/>
        <v>-</v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2" customHeight="1" x14ac:dyDescent="0.25">
      <c r="A322" s="24">
        <v>722</v>
      </c>
      <c r="B322" s="25" t="s">
        <v>624</v>
      </c>
      <c r="C322" s="26" t="s">
        <v>625</v>
      </c>
      <c r="D322" s="27">
        <f t="shared" ref="D322:E322" si="75">SUM(D323:D330)</f>
        <v>0</v>
      </c>
      <c r="E322" s="27">
        <f t="shared" si="75"/>
        <v>0</v>
      </c>
      <c r="F322" s="28" t="str">
        <f t="shared" si="69"/>
        <v>-</v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2" customHeight="1" x14ac:dyDescent="0.25">
      <c r="A323" s="24">
        <v>7221</v>
      </c>
      <c r="B323" s="25" t="s">
        <v>626</v>
      </c>
      <c r="C323" s="26" t="s">
        <v>627</v>
      </c>
      <c r="D323" s="29"/>
      <c r="E323" s="29"/>
      <c r="F323" s="28" t="str">
        <f t="shared" si="69"/>
        <v>-</v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2" customHeight="1" x14ac:dyDescent="0.25">
      <c r="A324" s="24">
        <v>7222</v>
      </c>
      <c r="B324" s="25" t="s">
        <v>628</v>
      </c>
      <c r="C324" s="26" t="s">
        <v>629</v>
      </c>
      <c r="D324" s="29"/>
      <c r="E324" s="29"/>
      <c r="F324" s="28" t="str">
        <f t="shared" si="69"/>
        <v>-</v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2" customHeight="1" x14ac:dyDescent="0.25">
      <c r="A325" s="24">
        <v>7223</v>
      </c>
      <c r="B325" s="25" t="s">
        <v>630</v>
      </c>
      <c r="C325" s="26" t="s">
        <v>631</v>
      </c>
      <c r="D325" s="29"/>
      <c r="E325" s="29"/>
      <c r="F325" s="28" t="str">
        <f t="shared" si="69"/>
        <v>-</v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2" customHeight="1" x14ac:dyDescent="0.25">
      <c r="A326" s="24">
        <v>7224</v>
      </c>
      <c r="B326" s="25" t="s">
        <v>632</v>
      </c>
      <c r="C326" s="26" t="s">
        <v>633</v>
      </c>
      <c r="D326" s="29"/>
      <c r="E326" s="29"/>
      <c r="F326" s="28" t="str">
        <f t="shared" si="69"/>
        <v>-</v>
      </c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2" customHeight="1" x14ac:dyDescent="0.25">
      <c r="A327" s="24">
        <v>7225</v>
      </c>
      <c r="B327" s="25" t="s">
        <v>634</v>
      </c>
      <c r="C327" s="26" t="s">
        <v>635</v>
      </c>
      <c r="D327" s="29"/>
      <c r="E327" s="29"/>
      <c r="F327" s="28" t="str">
        <f t="shared" si="69"/>
        <v>-</v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2" customHeight="1" x14ac:dyDescent="0.25">
      <c r="A328" s="24">
        <v>7226</v>
      </c>
      <c r="B328" s="25" t="s">
        <v>636</v>
      </c>
      <c r="C328" s="26" t="s">
        <v>637</v>
      </c>
      <c r="D328" s="29"/>
      <c r="E328" s="29"/>
      <c r="F328" s="28" t="str">
        <f t="shared" si="69"/>
        <v>-</v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2" customHeight="1" x14ac:dyDescent="0.25">
      <c r="A329" s="24">
        <v>7227</v>
      </c>
      <c r="B329" s="25" t="s">
        <v>638</v>
      </c>
      <c r="C329" s="26" t="s">
        <v>639</v>
      </c>
      <c r="D329" s="29"/>
      <c r="E329" s="29"/>
      <c r="F329" s="28" t="str">
        <f t="shared" si="69"/>
        <v>-</v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2" customHeight="1" x14ac:dyDescent="0.25">
      <c r="A330" s="24" t="s">
        <v>640</v>
      </c>
      <c r="B330" s="25" t="s">
        <v>641</v>
      </c>
      <c r="C330" s="26" t="s">
        <v>640</v>
      </c>
      <c r="D330" s="29"/>
      <c r="E330" s="29"/>
      <c r="F330" s="28" t="str">
        <f t="shared" si="69"/>
        <v>-</v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2" customHeight="1" x14ac:dyDescent="0.25">
      <c r="A331" s="24">
        <v>723</v>
      </c>
      <c r="B331" s="30" t="s">
        <v>642</v>
      </c>
      <c r="C331" s="26" t="s">
        <v>643</v>
      </c>
      <c r="D331" s="27">
        <f t="shared" ref="D331:E331" si="76">SUM(D332:D335)</f>
        <v>0</v>
      </c>
      <c r="E331" s="27">
        <f t="shared" si="76"/>
        <v>0</v>
      </c>
      <c r="F331" s="28" t="str">
        <f t="shared" si="69"/>
        <v>-</v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2" customHeight="1" x14ac:dyDescent="0.25">
      <c r="A332" s="24">
        <v>7231</v>
      </c>
      <c r="B332" s="25" t="s">
        <v>644</v>
      </c>
      <c r="C332" s="26" t="s">
        <v>645</v>
      </c>
      <c r="D332" s="29"/>
      <c r="E332" s="29"/>
      <c r="F332" s="28" t="str">
        <f t="shared" si="69"/>
        <v>-</v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2" customHeight="1" x14ac:dyDescent="0.25">
      <c r="A333" s="24">
        <v>7232</v>
      </c>
      <c r="B333" s="25" t="s">
        <v>646</v>
      </c>
      <c r="C333" s="26" t="s">
        <v>647</v>
      </c>
      <c r="D333" s="29"/>
      <c r="E333" s="29"/>
      <c r="F333" s="28" t="str">
        <f t="shared" si="69"/>
        <v>-</v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2" customHeight="1" x14ac:dyDescent="0.25">
      <c r="A334" s="24">
        <v>7233</v>
      </c>
      <c r="B334" s="25" t="s">
        <v>648</v>
      </c>
      <c r="C334" s="26" t="s">
        <v>649</v>
      </c>
      <c r="D334" s="29"/>
      <c r="E334" s="29"/>
      <c r="F334" s="28" t="str">
        <f t="shared" si="69"/>
        <v>-</v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2" customHeight="1" x14ac:dyDescent="0.25">
      <c r="A335" s="24">
        <v>7234</v>
      </c>
      <c r="B335" s="30" t="s">
        <v>650</v>
      </c>
      <c r="C335" s="26" t="s">
        <v>651</v>
      </c>
      <c r="D335" s="29"/>
      <c r="E335" s="29"/>
      <c r="F335" s="28" t="str">
        <f t="shared" si="69"/>
        <v>-</v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2" customHeight="1" x14ac:dyDescent="0.25">
      <c r="A336" s="24">
        <v>724</v>
      </c>
      <c r="B336" s="30" t="s">
        <v>652</v>
      </c>
      <c r="C336" s="26" t="s">
        <v>653</v>
      </c>
      <c r="D336" s="27">
        <f t="shared" ref="D336:E336" si="77">SUM(D337:D340)</f>
        <v>0</v>
      </c>
      <c r="E336" s="27">
        <f t="shared" si="77"/>
        <v>0</v>
      </c>
      <c r="F336" s="28" t="str">
        <f t="shared" si="69"/>
        <v>-</v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2" customHeight="1" x14ac:dyDescent="0.25">
      <c r="A337" s="24">
        <v>7241</v>
      </c>
      <c r="B337" s="25" t="s">
        <v>654</v>
      </c>
      <c r="C337" s="26" t="s">
        <v>655</v>
      </c>
      <c r="D337" s="29"/>
      <c r="E337" s="29"/>
      <c r="F337" s="28" t="str">
        <f t="shared" si="69"/>
        <v>-</v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2" customHeight="1" x14ac:dyDescent="0.25">
      <c r="A338" s="24">
        <v>7242</v>
      </c>
      <c r="B338" s="25" t="s">
        <v>656</v>
      </c>
      <c r="C338" s="26" t="s">
        <v>657</v>
      </c>
      <c r="D338" s="29"/>
      <c r="E338" s="29"/>
      <c r="F338" s="28" t="str">
        <f t="shared" si="69"/>
        <v>-</v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2" customHeight="1" x14ac:dyDescent="0.25">
      <c r="A339" s="24">
        <v>7243</v>
      </c>
      <c r="B339" s="25" t="s">
        <v>658</v>
      </c>
      <c r="C339" s="26" t="s">
        <v>659</v>
      </c>
      <c r="D339" s="29"/>
      <c r="E339" s="29"/>
      <c r="F339" s="28" t="str">
        <f t="shared" si="69"/>
        <v>-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2" customHeight="1" x14ac:dyDescent="0.25">
      <c r="A340" s="24">
        <v>7244</v>
      </c>
      <c r="B340" s="25" t="s">
        <v>660</v>
      </c>
      <c r="C340" s="26" t="s">
        <v>661</v>
      </c>
      <c r="D340" s="29"/>
      <c r="E340" s="29"/>
      <c r="F340" s="28" t="str">
        <f t="shared" si="69"/>
        <v>-</v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2" customHeight="1" x14ac:dyDescent="0.25">
      <c r="A341" s="24">
        <v>725</v>
      </c>
      <c r="B341" s="25" t="s">
        <v>662</v>
      </c>
      <c r="C341" s="26" t="s">
        <v>663</v>
      </c>
      <c r="D341" s="27">
        <f t="shared" ref="D341:E341" si="78">SUM(D342:D343)</f>
        <v>0</v>
      </c>
      <c r="E341" s="27">
        <f t="shared" si="78"/>
        <v>0</v>
      </c>
      <c r="F341" s="28" t="str">
        <f t="shared" si="69"/>
        <v>-</v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2" customHeight="1" x14ac:dyDescent="0.25">
      <c r="A342" s="24">
        <v>7251</v>
      </c>
      <c r="B342" s="25" t="s">
        <v>664</v>
      </c>
      <c r="C342" s="26" t="s">
        <v>665</v>
      </c>
      <c r="D342" s="29"/>
      <c r="E342" s="29"/>
      <c r="F342" s="28" t="str">
        <f t="shared" si="69"/>
        <v>-</v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2" customHeight="1" x14ac:dyDescent="0.25">
      <c r="A343" s="24">
        <v>7252</v>
      </c>
      <c r="B343" s="25" t="s">
        <v>666</v>
      </c>
      <c r="C343" s="26" t="s">
        <v>667</v>
      </c>
      <c r="D343" s="29"/>
      <c r="E343" s="29"/>
      <c r="F343" s="28" t="str">
        <f t="shared" si="69"/>
        <v>-</v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2" customHeight="1" x14ac:dyDescent="0.25">
      <c r="A344" s="24">
        <v>726</v>
      </c>
      <c r="B344" s="25" t="s">
        <v>668</v>
      </c>
      <c r="C344" s="26" t="s">
        <v>669</v>
      </c>
      <c r="D344" s="27">
        <f t="shared" ref="D344:E344" si="79">SUM(D345:D348)</f>
        <v>0</v>
      </c>
      <c r="E344" s="27">
        <f t="shared" si="79"/>
        <v>0</v>
      </c>
      <c r="F344" s="28" t="str">
        <f t="shared" si="69"/>
        <v>-</v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2" customHeight="1" x14ac:dyDescent="0.25">
      <c r="A345" s="24">
        <v>7261</v>
      </c>
      <c r="B345" s="25" t="s">
        <v>670</v>
      </c>
      <c r="C345" s="26" t="s">
        <v>671</v>
      </c>
      <c r="D345" s="29"/>
      <c r="E345" s="29"/>
      <c r="F345" s="28" t="str">
        <f t="shared" si="69"/>
        <v>-</v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2" customHeight="1" x14ac:dyDescent="0.25">
      <c r="A346" s="24">
        <v>7262</v>
      </c>
      <c r="B346" s="25" t="s">
        <v>672</v>
      </c>
      <c r="C346" s="26" t="s">
        <v>673</v>
      </c>
      <c r="D346" s="29"/>
      <c r="E346" s="29"/>
      <c r="F346" s="28" t="str">
        <f t="shared" si="69"/>
        <v>-</v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2" customHeight="1" x14ac:dyDescent="0.25">
      <c r="A347" s="24">
        <v>7263</v>
      </c>
      <c r="B347" s="25" t="s">
        <v>674</v>
      </c>
      <c r="C347" s="26" t="s">
        <v>675</v>
      </c>
      <c r="D347" s="29"/>
      <c r="E347" s="29"/>
      <c r="F347" s="28" t="str">
        <f t="shared" si="69"/>
        <v>-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2" customHeight="1" x14ac:dyDescent="0.25">
      <c r="A348" s="24">
        <v>7264</v>
      </c>
      <c r="B348" s="25" t="s">
        <v>676</v>
      </c>
      <c r="C348" s="26" t="s">
        <v>677</v>
      </c>
      <c r="D348" s="29"/>
      <c r="E348" s="29"/>
      <c r="F348" s="28" t="str">
        <f t="shared" si="69"/>
        <v>-</v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2" customHeight="1" x14ac:dyDescent="0.25">
      <c r="A349" s="24">
        <v>73</v>
      </c>
      <c r="B349" s="25" t="s">
        <v>678</v>
      </c>
      <c r="C349" s="26" t="s">
        <v>679</v>
      </c>
      <c r="D349" s="27">
        <f t="shared" ref="D349:E349" si="80">D350</f>
        <v>0</v>
      </c>
      <c r="E349" s="27">
        <f t="shared" si="80"/>
        <v>0</v>
      </c>
      <c r="F349" s="28" t="str">
        <f t="shared" si="69"/>
        <v>-</v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2" customHeight="1" x14ac:dyDescent="0.25">
      <c r="A350" s="24">
        <v>731</v>
      </c>
      <c r="B350" s="25" t="s">
        <v>680</v>
      </c>
      <c r="C350" s="26" t="s">
        <v>681</v>
      </c>
      <c r="D350" s="27">
        <f t="shared" ref="D350:E350" si="81">SUM(D351:D352)</f>
        <v>0</v>
      </c>
      <c r="E350" s="27">
        <f t="shared" si="81"/>
        <v>0</v>
      </c>
      <c r="F350" s="28" t="str">
        <f t="shared" si="69"/>
        <v>-</v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2" customHeight="1" x14ac:dyDescent="0.25">
      <c r="A351" s="24">
        <v>7311</v>
      </c>
      <c r="B351" s="25" t="s">
        <v>682</v>
      </c>
      <c r="C351" s="26" t="s">
        <v>683</v>
      </c>
      <c r="D351" s="29"/>
      <c r="E351" s="29"/>
      <c r="F351" s="28" t="str">
        <f t="shared" si="69"/>
        <v>-</v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2" customHeight="1" x14ac:dyDescent="0.25">
      <c r="A352" s="24">
        <v>7312</v>
      </c>
      <c r="B352" s="25" t="s">
        <v>684</v>
      </c>
      <c r="C352" s="26" t="s">
        <v>685</v>
      </c>
      <c r="D352" s="29"/>
      <c r="E352" s="29"/>
      <c r="F352" s="28" t="str">
        <f t="shared" si="69"/>
        <v>-</v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2" customHeight="1" x14ac:dyDescent="0.25">
      <c r="A353" s="24">
        <v>74</v>
      </c>
      <c r="B353" s="25" t="s">
        <v>686</v>
      </c>
      <c r="C353" s="26" t="s">
        <v>687</v>
      </c>
      <c r="D353" s="27">
        <f t="shared" ref="D353:E353" si="82">D354</f>
        <v>0</v>
      </c>
      <c r="E353" s="27">
        <f t="shared" si="82"/>
        <v>0</v>
      </c>
      <c r="F353" s="28" t="str">
        <f t="shared" si="69"/>
        <v>-</v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2" customHeight="1" x14ac:dyDescent="0.25">
      <c r="A354" s="24">
        <v>741</v>
      </c>
      <c r="B354" s="25" t="s">
        <v>688</v>
      </c>
      <c r="C354" s="26" t="s">
        <v>689</v>
      </c>
      <c r="D354" s="29"/>
      <c r="E354" s="29"/>
      <c r="F354" s="28" t="str">
        <f t="shared" si="69"/>
        <v>-</v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2" customHeight="1" x14ac:dyDescent="0.25">
      <c r="A355" s="24">
        <v>4</v>
      </c>
      <c r="B355" s="25" t="s">
        <v>690</v>
      </c>
      <c r="C355" s="26" t="s">
        <v>691</v>
      </c>
      <c r="D355" s="27">
        <f t="shared" ref="D355:E355" si="83">D356+D368+D401+D405+D407</f>
        <v>0</v>
      </c>
      <c r="E355" s="27">
        <f t="shared" si="83"/>
        <v>0</v>
      </c>
      <c r="F355" s="28" t="str">
        <f t="shared" si="69"/>
        <v>-</v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2" customHeight="1" x14ac:dyDescent="0.25">
      <c r="A356" s="24">
        <v>41</v>
      </c>
      <c r="B356" s="25" t="s">
        <v>692</v>
      </c>
      <c r="C356" s="26" t="s">
        <v>693</v>
      </c>
      <c r="D356" s="27">
        <f t="shared" ref="D356:E356" si="84">D357+D361</f>
        <v>0</v>
      </c>
      <c r="E356" s="27">
        <f t="shared" si="84"/>
        <v>0</v>
      </c>
      <c r="F356" s="28" t="str">
        <f t="shared" si="69"/>
        <v>-</v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2" customHeight="1" x14ac:dyDescent="0.25">
      <c r="A357" s="24">
        <v>411</v>
      </c>
      <c r="B357" s="25" t="s">
        <v>694</v>
      </c>
      <c r="C357" s="26" t="s">
        <v>695</v>
      </c>
      <c r="D357" s="27">
        <f t="shared" ref="D357:E357" si="85">SUM(D358:D360)</f>
        <v>0</v>
      </c>
      <c r="E357" s="27">
        <f t="shared" si="85"/>
        <v>0</v>
      </c>
      <c r="F357" s="28" t="str">
        <f t="shared" si="69"/>
        <v>-</v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2" customHeight="1" x14ac:dyDescent="0.25">
      <c r="A358" s="24">
        <v>4111</v>
      </c>
      <c r="B358" s="25" t="s">
        <v>592</v>
      </c>
      <c r="C358" s="26" t="s">
        <v>696</v>
      </c>
      <c r="D358" s="29"/>
      <c r="E358" s="29"/>
      <c r="F358" s="28" t="str">
        <f t="shared" si="69"/>
        <v>-</v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2" customHeight="1" x14ac:dyDescent="0.25">
      <c r="A359" s="24">
        <v>4112</v>
      </c>
      <c r="B359" s="25" t="s">
        <v>594</v>
      </c>
      <c r="C359" s="26" t="s">
        <v>697</v>
      </c>
      <c r="D359" s="29"/>
      <c r="E359" s="29"/>
      <c r="F359" s="28" t="str">
        <f t="shared" si="69"/>
        <v>-</v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2" customHeight="1" x14ac:dyDescent="0.25">
      <c r="A360" s="24">
        <v>4113</v>
      </c>
      <c r="B360" s="25" t="s">
        <v>698</v>
      </c>
      <c r="C360" s="26" t="s">
        <v>699</v>
      </c>
      <c r="D360" s="29"/>
      <c r="E360" s="29"/>
      <c r="F360" s="28" t="str">
        <f t="shared" si="69"/>
        <v>-</v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2" customHeight="1" x14ac:dyDescent="0.25">
      <c r="A361" s="24">
        <v>412</v>
      </c>
      <c r="B361" s="25" t="s">
        <v>700</v>
      </c>
      <c r="C361" s="26" t="s">
        <v>701</v>
      </c>
      <c r="D361" s="27">
        <f t="shared" ref="D361:E361" si="86">SUM(D362:D367)</f>
        <v>0</v>
      </c>
      <c r="E361" s="27">
        <f t="shared" si="86"/>
        <v>0</v>
      </c>
      <c r="F361" s="28" t="str">
        <f t="shared" si="69"/>
        <v>-</v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2" customHeight="1" x14ac:dyDescent="0.25">
      <c r="A362" s="24">
        <v>4121</v>
      </c>
      <c r="B362" s="25" t="s">
        <v>600</v>
      </c>
      <c r="C362" s="26" t="s">
        <v>702</v>
      </c>
      <c r="D362" s="29"/>
      <c r="E362" s="29"/>
      <c r="F362" s="28" t="str">
        <f t="shared" si="69"/>
        <v>-</v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2" customHeight="1" x14ac:dyDescent="0.25">
      <c r="A363" s="24">
        <v>4122</v>
      </c>
      <c r="B363" s="25" t="s">
        <v>602</v>
      </c>
      <c r="C363" s="26" t="s">
        <v>703</v>
      </c>
      <c r="D363" s="29"/>
      <c r="E363" s="29"/>
      <c r="F363" s="28" t="str">
        <f t="shared" si="69"/>
        <v>-</v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2" customHeight="1" x14ac:dyDescent="0.25">
      <c r="A364" s="24">
        <v>4123</v>
      </c>
      <c r="B364" s="25" t="s">
        <v>604</v>
      </c>
      <c r="C364" s="26" t="s">
        <v>704</v>
      </c>
      <c r="D364" s="29"/>
      <c r="E364" s="29"/>
      <c r="F364" s="28" t="str">
        <f t="shared" si="69"/>
        <v>-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2" customHeight="1" x14ac:dyDescent="0.25">
      <c r="A365" s="24">
        <v>4124</v>
      </c>
      <c r="B365" s="25" t="s">
        <v>606</v>
      </c>
      <c r="C365" s="26" t="s">
        <v>705</v>
      </c>
      <c r="D365" s="29"/>
      <c r="E365" s="29"/>
      <c r="F365" s="28" t="str">
        <f t="shared" si="69"/>
        <v>-</v>
      </c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2" customHeight="1" x14ac:dyDescent="0.25">
      <c r="A366" s="24">
        <v>4125</v>
      </c>
      <c r="B366" s="25" t="s">
        <v>608</v>
      </c>
      <c r="C366" s="26" t="s">
        <v>706</v>
      </c>
      <c r="D366" s="29"/>
      <c r="E366" s="29"/>
      <c r="F366" s="28" t="str">
        <f t="shared" si="69"/>
        <v>-</v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2" customHeight="1" x14ac:dyDescent="0.25">
      <c r="A367" s="24">
        <v>4126</v>
      </c>
      <c r="B367" s="25" t="s">
        <v>610</v>
      </c>
      <c r="C367" s="26" t="s">
        <v>707</v>
      </c>
      <c r="D367" s="29"/>
      <c r="E367" s="29"/>
      <c r="F367" s="28" t="str">
        <f t="shared" si="69"/>
        <v>-</v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2" customHeight="1" x14ac:dyDescent="0.25">
      <c r="A368" s="24">
        <v>42</v>
      </c>
      <c r="B368" s="30" t="s">
        <v>708</v>
      </c>
      <c r="C368" s="26" t="s">
        <v>709</v>
      </c>
      <c r="D368" s="27">
        <f t="shared" ref="D368:E368" si="87">D369+D374+D383+D388+D393+D396</f>
        <v>0</v>
      </c>
      <c r="E368" s="27">
        <f t="shared" si="87"/>
        <v>0</v>
      </c>
      <c r="F368" s="28" t="str">
        <f t="shared" si="69"/>
        <v>-</v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2" customHeight="1" x14ac:dyDescent="0.25">
      <c r="A369" s="24">
        <v>421</v>
      </c>
      <c r="B369" s="25" t="s">
        <v>710</v>
      </c>
      <c r="C369" s="26" t="s">
        <v>711</v>
      </c>
      <c r="D369" s="27">
        <f t="shared" ref="D369:E369" si="88">SUM(D370:D373)</f>
        <v>0</v>
      </c>
      <c r="E369" s="27">
        <f t="shared" si="88"/>
        <v>0</v>
      </c>
      <c r="F369" s="28" t="str">
        <f t="shared" si="69"/>
        <v>-</v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2" customHeight="1" x14ac:dyDescent="0.25">
      <c r="A370" s="24">
        <v>4211</v>
      </c>
      <c r="B370" s="25" t="s">
        <v>616</v>
      </c>
      <c r="C370" s="26" t="s">
        <v>712</v>
      </c>
      <c r="D370" s="29"/>
      <c r="E370" s="29"/>
      <c r="F370" s="28" t="str">
        <f t="shared" si="69"/>
        <v>-</v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2" customHeight="1" x14ac:dyDescent="0.25">
      <c r="A371" s="24">
        <v>4212</v>
      </c>
      <c r="B371" s="25" t="s">
        <v>618</v>
      </c>
      <c r="C371" s="26" t="s">
        <v>713</v>
      </c>
      <c r="D371" s="29"/>
      <c r="E371" s="29"/>
      <c r="F371" s="28" t="str">
        <f t="shared" si="69"/>
        <v>-</v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2" customHeight="1" x14ac:dyDescent="0.25">
      <c r="A372" s="24">
        <v>4213</v>
      </c>
      <c r="B372" s="25" t="s">
        <v>620</v>
      </c>
      <c r="C372" s="26" t="s">
        <v>714</v>
      </c>
      <c r="D372" s="29"/>
      <c r="E372" s="29"/>
      <c r="F372" s="28" t="str">
        <f t="shared" si="69"/>
        <v>-</v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2" customHeight="1" x14ac:dyDescent="0.25">
      <c r="A373" s="24">
        <v>4214</v>
      </c>
      <c r="B373" s="25" t="s">
        <v>622</v>
      </c>
      <c r="C373" s="26" t="s">
        <v>715</v>
      </c>
      <c r="D373" s="29"/>
      <c r="E373" s="29"/>
      <c r="F373" s="28" t="str">
        <f t="shared" si="69"/>
        <v>-</v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2" customHeight="1" x14ac:dyDescent="0.25">
      <c r="A374" s="24">
        <v>422</v>
      </c>
      <c r="B374" s="25" t="s">
        <v>716</v>
      </c>
      <c r="C374" s="26" t="s">
        <v>717</v>
      </c>
      <c r="D374" s="27">
        <f t="shared" ref="D374:E374" si="89">SUM(D375:D382)</f>
        <v>0</v>
      </c>
      <c r="E374" s="27">
        <f t="shared" si="89"/>
        <v>0</v>
      </c>
      <c r="F374" s="28" t="str">
        <f t="shared" si="69"/>
        <v>-</v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2" customHeight="1" x14ac:dyDescent="0.25">
      <c r="A375" s="24">
        <v>4221</v>
      </c>
      <c r="B375" s="25" t="s">
        <v>626</v>
      </c>
      <c r="C375" s="26" t="s">
        <v>718</v>
      </c>
      <c r="D375" s="29"/>
      <c r="E375" s="29"/>
      <c r="F375" s="28" t="str">
        <f t="shared" si="69"/>
        <v>-</v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2" customHeight="1" x14ac:dyDescent="0.25">
      <c r="A376" s="24">
        <v>4222</v>
      </c>
      <c r="B376" s="25" t="s">
        <v>719</v>
      </c>
      <c r="C376" s="26" t="s">
        <v>720</v>
      </c>
      <c r="D376" s="29"/>
      <c r="E376" s="29"/>
      <c r="F376" s="28" t="str">
        <f t="shared" si="69"/>
        <v>-</v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2" customHeight="1" x14ac:dyDescent="0.25">
      <c r="A377" s="24">
        <v>4223</v>
      </c>
      <c r="B377" s="25" t="s">
        <v>630</v>
      </c>
      <c r="C377" s="26" t="s">
        <v>721</v>
      </c>
      <c r="D377" s="29"/>
      <c r="E377" s="29"/>
      <c r="F377" s="28" t="str">
        <f t="shared" si="69"/>
        <v>-</v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2" customHeight="1" x14ac:dyDescent="0.25">
      <c r="A378" s="24">
        <v>4224</v>
      </c>
      <c r="B378" s="25" t="s">
        <v>632</v>
      </c>
      <c r="C378" s="26" t="s">
        <v>722</v>
      </c>
      <c r="D378" s="29"/>
      <c r="E378" s="29"/>
      <c r="F378" s="28" t="str">
        <f t="shared" si="69"/>
        <v>-</v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2" customHeight="1" x14ac:dyDescent="0.25">
      <c r="A379" s="24">
        <v>4225</v>
      </c>
      <c r="B379" s="25" t="s">
        <v>634</v>
      </c>
      <c r="C379" s="26" t="s">
        <v>723</v>
      </c>
      <c r="D379" s="29"/>
      <c r="E379" s="29"/>
      <c r="F379" s="28" t="str">
        <f t="shared" si="69"/>
        <v>-</v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2" customHeight="1" x14ac:dyDescent="0.25">
      <c r="A380" s="24">
        <v>4226</v>
      </c>
      <c r="B380" s="25" t="s">
        <v>636</v>
      </c>
      <c r="C380" s="26" t="s">
        <v>724</v>
      </c>
      <c r="D380" s="29"/>
      <c r="E380" s="29"/>
      <c r="F380" s="28" t="str">
        <f t="shared" si="69"/>
        <v>-</v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2" customHeight="1" x14ac:dyDescent="0.25">
      <c r="A381" s="24">
        <v>4227</v>
      </c>
      <c r="B381" s="30" t="s">
        <v>638</v>
      </c>
      <c r="C381" s="26" t="s">
        <v>725</v>
      </c>
      <c r="D381" s="29"/>
      <c r="E381" s="29"/>
      <c r="F381" s="28" t="str">
        <f t="shared" si="69"/>
        <v>-</v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2" customHeight="1" x14ac:dyDescent="0.25">
      <c r="A382" s="24" t="s">
        <v>726</v>
      </c>
      <c r="B382" s="30" t="s">
        <v>641</v>
      </c>
      <c r="C382" s="26" t="s">
        <v>726</v>
      </c>
      <c r="D382" s="29"/>
      <c r="E382" s="29"/>
      <c r="F382" s="28" t="str">
        <f t="shared" si="69"/>
        <v>-</v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2" customHeight="1" x14ac:dyDescent="0.25">
      <c r="A383" s="24">
        <v>423</v>
      </c>
      <c r="B383" s="25" t="s">
        <v>727</v>
      </c>
      <c r="C383" s="26" t="s">
        <v>728</v>
      </c>
      <c r="D383" s="27">
        <f t="shared" ref="D383:E383" si="90">SUM(D384:D387)</f>
        <v>0</v>
      </c>
      <c r="E383" s="27">
        <f t="shared" si="90"/>
        <v>0</v>
      </c>
      <c r="F383" s="28" t="str">
        <f t="shared" si="69"/>
        <v>-</v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2" customHeight="1" x14ac:dyDescent="0.25">
      <c r="A384" s="24">
        <v>4231</v>
      </c>
      <c r="B384" s="25" t="s">
        <v>644</v>
      </c>
      <c r="C384" s="26" t="s">
        <v>729</v>
      </c>
      <c r="D384" s="29"/>
      <c r="E384" s="29"/>
      <c r="F384" s="28" t="str">
        <f t="shared" si="69"/>
        <v>-</v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2" customHeight="1" x14ac:dyDescent="0.25">
      <c r="A385" s="24">
        <v>4232</v>
      </c>
      <c r="B385" s="25" t="s">
        <v>646</v>
      </c>
      <c r="C385" s="26" t="s">
        <v>730</v>
      </c>
      <c r="D385" s="29"/>
      <c r="E385" s="29"/>
      <c r="F385" s="28" t="str">
        <f t="shared" si="69"/>
        <v>-</v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2" customHeight="1" x14ac:dyDescent="0.25">
      <c r="A386" s="24">
        <v>4233</v>
      </c>
      <c r="B386" s="25" t="s">
        <v>648</v>
      </c>
      <c r="C386" s="26" t="s">
        <v>731</v>
      </c>
      <c r="D386" s="29"/>
      <c r="E386" s="29"/>
      <c r="F386" s="28" t="str">
        <f t="shared" si="69"/>
        <v>-</v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2" customHeight="1" x14ac:dyDescent="0.25">
      <c r="A387" s="24">
        <v>4234</v>
      </c>
      <c r="B387" s="30" t="s">
        <v>650</v>
      </c>
      <c r="C387" s="26" t="s">
        <v>732</v>
      </c>
      <c r="D387" s="29"/>
      <c r="E387" s="29"/>
      <c r="F387" s="28" t="str">
        <f t="shared" si="69"/>
        <v>-</v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2" customHeight="1" x14ac:dyDescent="0.25">
      <c r="A388" s="24">
        <v>424</v>
      </c>
      <c r="B388" s="25" t="s">
        <v>733</v>
      </c>
      <c r="C388" s="26" t="s">
        <v>734</v>
      </c>
      <c r="D388" s="27">
        <f t="shared" ref="D388:E388" si="91">SUM(D389:D392)</f>
        <v>0</v>
      </c>
      <c r="E388" s="27">
        <f t="shared" si="91"/>
        <v>0</v>
      </c>
      <c r="F388" s="28" t="str">
        <f t="shared" si="69"/>
        <v>-</v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2" customHeight="1" x14ac:dyDescent="0.25">
      <c r="A389" s="24">
        <v>4241</v>
      </c>
      <c r="B389" s="25" t="s">
        <v>735</v>
      </c>
      <c r="C389" s="26" t="s">
        <v>736</v>
      </c>
      <c r="D389" s="29"/>
      <c r="E389" s="29"/>
      <c r="F389" s="28" t="str">
        <f t="shared" si="69"/>
        <v>-</v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2" customHeight="1" x14ac:dyDescent="0.25">
      <c r="A390" s="24">
        <v>4242</v>
      </c>
      <c r="B390" s="25" t="s">
        <v>656</v>
      </c>
      <c r="C390" s="26" t="s">
        <v>737</v>
      </c>
      <c r="D390" s="29"/>
      <c r="E390" s="29"/>
      <c r="F390" s="28" t="str">
        <f t="shared" si="69"/>
        <v>-</v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2" customHeight="1" x14ac:dyDescent="0.25">
      <c r="A391" s="24">
        <v>4243</v>
      </c>
      <c r="B391" s="25" t="s">
        <v>658</v>
      </c>
      <c r="C391" s="26" t="s">
        <v>738</v>
      </c>
      <c r="D391" s="29"/>
      <c r="E391" s="29"/>
      <c r="F391" s="28" t="str">
        <f t="shared" si="69"/>
        <v>-</v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2" customHeight="1" x14ac:dyDescent="0.25">
      <c r="A392" s="24">
        <v>4244</v>
      </c>
      <c r="B392" s="25" t="s">
        <v>660</v>
      </c>
      <c r="C392" s="26" t="s">
        <v>739</v>
      </c>
      <c r="D392" s="29"/>
      <c r="E392" s="29"/>
      <c r="F392" s="28" t="str">
        <f t="shared" si="69"/>
        <v>-</v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2" customHeight="1" x14ac:dyDescent="0.25">
      <c r="A393" s="24">
        <v>425</v>
      </c>
      <c r="B393" s="25" t="s">
        <v>740</v>
      </c>
      <c r="C393" s="26" t="s">
        <v>741</v>
      </c>
      <c r="D393" s="27">
        <f t="shared" ref="D393:E393" si="92">SUM(D394:D395)</f>
        <v>0</v>
      </c>
      <c r="E393" s="27">
        <f t="shared" si="92"/>
        <v>0</v>
      </c>
      <c r="F393" s="28" t="str">
        <f t="shared" si="69"/>
        <v>-</v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2" customHeight="1" x14ac:dyDescent="0.25">
      <c r="A394" s="24">
        <v>4251</v>
      </c>
      <c r="B394" s="25" t="s">
        <v>742</v>
      </c>
      <c r="C394" s="26" t="s">
        <v>743</v>
      </c>
      <c r="D394" s="29"/>
      <c r="E394" s="29"/>
      <c r="F394" s="28" t="str">
        <f t="shared" si="69"/>
        <v>-</v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2" customHeight="1" x14ac:dyDescent="0.25">
      <c r="A395" s="24">
        <v>4252</v>
      </c>
      <c r="B395" s="25" t="s">
        <v>666</v>
      </c>
      <c r="C395" s="26" t="s">
        <v>744</v>
      </c>
      <c r="D395" s="29"/>
      <c r="E395" s="29"/>
      <c r="F395" s="28" t="str">
        <f t="shared" si="69"/>
        <v>-</v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2" customHeight="1" x14ac:dyDescent="0.25">
      <c r="A396" s="24">
        <v>426</v>
      </c>
      <c r="B396" s="25" t="s">
        <v>745</v>
      </c>
      <c r="C396" s="26" t="s">
        <v>746</v>
      </c>
      <c r="D396" s="27">
        <f t="shared" ref="D396:E396" si="93">SUM(D397:D400)</f>
        <v>0</v>
      </c>
      <c r="E396" s="27">
        <f t="shared" si="93"/>
        <v>0</v>
      </c>
      <c r="F396" s="28" t="str">
        <f t="shared" si="69"/>
        <v>-</v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2" customHeight="1" x14ac:dyDescent="0.25">
      <c r="A397" s="24">
        <v>4261</v>
      </c>
      <c r="B397" s="25" t="s">
        <v>670</v>
      </c>
      <c r="C397" s="26" t="s">
        <v>747</v>
      </c>
      <c r="D397" s="29"/>
      <c r="E397" s="29"/>
      <c r="F397" s="28" t="str">
        <f t="shared" si="69"/>
        <v>-</v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2" customHeight="1" x14ac:dyDescent="0.25">
      <c r="A398" s="24">
        <v>4262</v>
      </c>
      <c r="B398" s="25" t="s">
        <v>672</v>
      </c>
      <c r="C398" s="26" t="s">
        <v>748</v>
      </c>
      <c r="D398" s="29"/>
      <c r="E398" s="29"/>
      <c r="F398" s="28" t="str">
        <f t="shared" si="69"/>
        <v>-</v>
      </c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2" customHeight="1" x14ac:dyDescent="0.25">
      <c r="A399" s="24">
        <v>4263</v>
      </c>
      <c r="B399" s="25" t="s">
        <v>674</v>
      </c>
      <c r="C399" s="26" t="s">
        <v>749</v>
      </c>
      <c r="D399" s="29"/>
      <c r="E399" s="29"/>
      <c r="F399" s="28" t="str">
        <f t="shared" si="69"/>
        <v>-</v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2" customHeight="1" x14ac:dyDescent="0.25">
      <c r="A400" s="24">
        <v>4264</v>
      </c>
      <c r="B400" s="25" t="s">
        <v>676</v>
      </c>
      <c r="C400" s="26" t="s">
        <v>750</v>
      </c>
      <c r="D400" s="29"/>
      <c r="E400" s="29"/>
      <c r="F400" s="28" t="str">
        <f t="shared" si="69"/>
        <v>-</v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2" customHeight="1" x14ac:dyDescent="0.25">
      <c r="A401" s="24">
        <v>43</v>
      </c>
      <c r="B401" s="25" t="s">
        <v>751</v>
      </c>
      <c r="C401" s="26" t="s">
        <v>752</v>
      </c>
      <c r="D401" s="27">
        <f t="shared" ref="D401:E401" si="94">D402</f>
        <v>0</v>
      </c>
      <c r="E401" s="27">
        <f t="shared" si="94"/>
        <v>0</v>
      </c>
      <c r="F401" s="28" t="str">
        <f t="shared" si="69"/>
        <v>-</v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2" customHeight="1" x14ac:dyDescent="0.25">
      <c r="A402" s="24">
        <v>431</v>
      </c>
      <c r="B402" s="25" t="s">
        <v>753</v>
      </c>
      <c r="C402" s="26" t="s">
        <v>754</v>
      </c>
      <c r="D402" s="27">
        <f t="shared" ref="D402:E402" si="95">SUM(D403:D404)</f>
        <v>0</v>
      </c>
      <c r="E402" s="27">
        <f t="shared" si="95"/>
        <v>0</v>
      </c>
      <c r="F402" s="28" t="str">
        <f t="shared" si="69"/>
        <v>-</v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2" customHeight="1" x14ac:dyDescent="0.25">
      <c r="A403" s="24">
        <v>4311</v>
      </c>
      <c r="B403" s="25" t="s">
        <v>682</v>
      </c>
      <c r="C403" s="26" t="s">
        <v>755</v>
      </c>
      <c r="D403" s="29"/>
      <c r="E403" s="29"/>
      <c r="F403" s="28" t="str">
        <f t="shared" si="69"/>
        <v>-</v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2" customHeight="1" x14ac:dyDescent="0.25">
      <c r="A404" s="24">
        <v>4312</v>
      </c>
      <c r="B404" s="25" t="s">
        <v>684</v>
      </c>
      <c r="C404" s="26" t="s">
        <v>756</v>
      </c>
      <c r="D404" s="29"/>
      <c r="E404" s="29"/>
      <c r="F404" s="28" t="str">
        <f t="shared" si="69"/>
        <v>-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2" customHeight="1" x14ac:dyDescent="0.25">
      <c r="A405" s="24">
        <v>44</v>
      </c>
      <c r="B405" s="25" t="s">
        <v>757</v>
      </c>
      <c r="C405" s="26" t="s">
        <v>758</v>
      </c>
      <c r="D405" s="27">
        <f t="shared" ref="D405:E405" si="96">D406</f>
        <v>0</v>
      </c>
      <c r="E405" s="27">
        <f t="shared" si="96"/>
        <v>0</v>
      </c>
      <c r="F405" s="28" t="str">
        <f t="shared" si="69"/>
        <v>-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2" customHeight="1" x14ac:dyDescent="0.25">
      <c r="A406" s="24">
        <v>441</v>
      </c>
      <c r="B406" s="25" t="s">
        <v>759</v>
      </c>
      <c r="C406" s="26" t="s">
        <v>760</v>
      </c>
      <c r="D406" s="29"/>
      <c r="E406" s="29"/>
      <c r="F406" s="28" t="str">
        <f t="shared" si="69"/>
        <v>-</v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2" customHeight="1" x14ac:dyDescent="0.25">
      <c r="A407" s="24">
        <v>45</v>
      </c>
      <c r="B407" s="25" t="s">
        <v>761</v>
      </c>
      <c r="C407" s="26" t="s">
        <v>762</v>
      </c>
      <c r="D407" s="27">
        <f t="shared" ref="D407:E407" si="97">SUM(D408:D411)</f>
        <v>0</v>
      </c>
      <c r="E407" s="27">
        <f t="shared" si="97"/>
        <v>0</v>
      </c>
      <c r="F407" s="28" t="str">
        <f t="shared" si="69"/>
        <v>-</v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2" customHeight="1" x14ac:dyDescent="0.25">
      <c r="A408" s="24">
        <v>451</v>
      </c>
      <c r="B408" s="25" t="s">
        <v>763</v>
      </c>
      <c r="C408" s="26" t="s">
        <v>764</v>
      </c>
      <c r="D408" s="29"/>
      <c r="E408" s="29"/>
      <c r="F408" s="28" t="str">
        <f t="shared" si="69"/>
        <v>-</v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2" customHeight="1" x14ac:dyDescent="0.25">
      <c r="A409" s="24">
        <v>452</v>
      </c>
      <c r="B409" s="25" t="s">
        <v>765</v>
      </c>
      <c r="C409" s="26" t="s">
        <v>766</v>
      </c>
      <c r="D409" s="29"/>
      <c r="E409" s="29"/>
      <c r="F409" s="28" t="str">
        <f t="shared" si="69"/>
        <v>-</v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2" customHeight="1" x14ac:dyDescent="0.25">
      <c r="A410" s="24">
        <v>453</v>
      </c>
      <c r="B410" s="25" t="s">
        <v>767</v>
      </c>
      <c r="C410" s="26" t="s">
        <v>768</v>
      </c>
      <c r="D410" s="29"/>
      <c r="E410" s="29"/>
      <c r="F410" s="28" t="str">
        <f t="shared" si="69"/>
        <v>-</v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2" customHeight="1" x14ac:dyDescent="0.25">
      <c r="A411" s="24">
        <v>454</v>
      </c>
      <c r="B411" s="25" t="s">
        <v>769</v>
      </c>
      <c r="C411" s="26" t="s">
        <v>770</v>
      </c>
      <c r="D411" s="29"/>
      <c r="E411" s="29"/>
      <c r="F411" s="28" t="str">
        <f t="shared" si="69"/>
        <v>-</v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2" customHeight="1" x14ac:dyDescent="0.25">
      <c r="A412" s="24" t="s">
        <v>560</v>
      </c>
      <c r="B412" s="25" t="s">
        <v>771</v>
      </c>
      <c r="C412" s="26" t="s">
        <v>772</v>
      </c>
      <c r="D412" s="27">
        <f t="shared" ref="D412:E412" si="98">IF(D303&gt;=D355,D303-D355,0)</f>
        <v>0</v>
      </c>
      <c r="E412" s="27">
        <f t="shared" si="98"/>
        <v>0</v>
      </c>
      <c r="F412" s="28" t="str">
        <f t="shared" si="69"/>
        <v>-</v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2" customHeight="1" x14ac:dyDescent="0.25">
      <c r="A413" s="24" t="s">
        <v>560</v>
      </c>
      <c r="B413" s="25" t="s">
        <v>773</v>
      </c>
      <c r="C413" s="26" t="s">
        <v>774</v>
      </c>
      <c r="D413" s="27">
        <f t="shared" ref="D413:E413" si="99">IF(D355&gt;=D303,D355-D303,0)</f>
        <v>0</v>
      </c>
      <c r="E413" s="27">
        <f t="shared" si="99"/>
        <v>0</v>
      </c>
      <c r="F413" s="28" t="str">
        <f t="shared" si="69"/>
        <v>-</v>
      </c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2" customHeight="1" x14ac:dyDescent="0.25">
      <c r="A414" s="24">
        <v>92212</v>
      </c>
      <c r="B414" s="25" t="s">
        <v>775</v>
      </c>
      <c r="C414" s="26" t="s">
        <v>776</v>
      </c>
      <c r="D414" s="29"/>
      <c r="E414" s="29"/>
      <c r="F414" s="28" t="str">
        <f t="shared" si="69"/>
        <v>-</v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2" customHeight="1" x14ac:dyDescent="0.25">
      <c r="A415" s="24">
        <v>92222</v>
      </c>
      <c r="B415" s="25" t="s">
        <v>777</v>
      </c>
      <c r="C415" s="26" t="s">
        <v>778</v>
      </c>
      <c r="D415" s="29"/>
      <c r="E415" s="29"/>
      <c r="F415" s="28" t="str">
        <f t="shared" si="69"/>
        <v>-</v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2" customHeight="1" x14ac:dyDescent="0.25">
      <c r="A416" s="24">
        <v>97</v>
      </c>
      <c r="B416" s="25" t="s">
        <v>779</v>
      </c>
      <c r="C416" s="26" t="s">
        <v>780</v>
      </c>
      <c r="D416" s="29"/>
      <c r="E416" s="29"/>
      <c r="F416" s="28" t="str">
        <f t="shared" si="69"/>
        <v>-</v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2" customHeight="1" x14ac:dyDescent="0.25">
      <c r="A417" s="24" t="s">
        <v>560</v>
      </c>
      <c r="B417" s="25" t="s">
        <v>781</v>
      </c>
      <c r="C417" s="26" t="s">
        <v>782</v>
      </c>
      <c r="D417" s="27">
        <f>D11+D303</f>
        <v>0</v>
      </c>
      <c r="E417" s="27">
        <f>E11+E303</f>
        <v>5498.18</v>
      </c>
      <c r="F417" s="28" t="str">
        <f t="shared" si="69"/>
        <v>-</v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2" customHeight="1" x14ac:dyDescent="0.25">
      <c r="A418" s="24" t="s">
        <v>560</v>
      </c>
      <c r="B418" s="25" t="s">
        <v>783</v>
      </c>
      <c r="C418" s="26" t="s">
        <v>784</v>
      </c>
      <c r="D418" s="27">
        <f t="shared" ref="D418:E418" si="100">D294+D355</f>
        <v>0</v>
      </c>
      <c r="E418" s="27">
        <f t="shared" si="100"/>
        <v>5482.07</v>
      </c>
      <c r="F418" s="28" t="str">
        <f t="shared" si="69"/>
        <v>-</v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2" customHeight="1" x14ac:dyDescent="0.25">
      <c r="A419" s="24" t="s">
        <v>560</v>
      </c>
      <c r="B419" s="25" t="s">
        <v>785</v>
      </c>
      <c r="C419" s="26" t="s">
        <v>786</v>
      </c>
      <c r="D419" s="27">
        <f t="shared" ref="D419:E419" si="101">IF(D417&gt;=D418,D417-D418,0)</f>
        <v>0</v>
      </c>
      <c r="E419" s="27">
        <f t="shared" si="101"/>
        <v>16.110000000000582</v>
      </c>
      <c r="F419" s="28" t="str">
        <f t="shared" si="69"/>
        <v>-</v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2" customHeight="1" x14ac:dyDescent="0.25">
      <c r="A420" s="24" t="s">
        <v>560</v>
      </c>
      <c r="B420" s="25" t="s">
        <v>787</v>
      </c>
      <c r="C420" s="26" t="s">
        <v>788</v>
      </c>
      <c r="D420" s="27">
        <f t="shared" ref="D420:E420" si="102">IF(D418&gt;=D417,D418-D417,0)</f>
        <v>0</v>
      </c>
      <c r="E420" s="27">
        <f t="shared" si="102"/>
        <v>0</v>
      </c>
      <c r="F420" s="28" t="str">
        <f t="shared" si="69"/>
        <v>-</v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2" customHeight="1" x14ac:dyDescent="0.25">
      <c r="A421" s="46" t="s">
        <v>789</v>
      </c>
      <c r="B421" s="30" t="s">
        <v>790</v>
      </c>
      <c r="C421" s="47" t="s">
        <v>791</v>
      </c>
      <c r="D421" s="27">
        <f t="shared" ref="D421:E421" si="103">IF(D297-D298+D414-D415&gt;=0,D297-D298+D414-D415,0)</f>
        <v>0</v>
      </c>
      <c r="E421" s="27">
        <f t="shared" si="103"/>
        <v>0</v>
      </c>
      <c r="F421" s="28" t="str">
        <f t="shared" si="69"/>
        <v>-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2" customHeight="1" x14ac:dyDescent="0.25">
      <c r="A422" s="46" t="s">
        <v>789</v>
      </c>
      <c r="B422" s="25" t="s">
        <v>792</v>
      </c>
      <c r="C422" s="47" t="s">
        <v>793</v>
      </c>
      <c r="D422" s="27">
        <f t="shared" ref="D422:E422" si="104">IF(D298-D297+D415-D414&gt;=0,D298-D297+D415-D414,0)</f>
        <v>0</v>
      </c>
      <c r="E422" s="27">
        <f t="shared" si="104"/>
        <v>0</v>
      </c>
      <c r="F422" s="28" t="str">
        <f t="shared" si="69"/>
        <v>-</v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2" customHeight="1" x14ac:dyDescent="0.25">
      <c r="A423" s="39" t="s">
        <v>794</v>
      </c>
      <c r="B423" s="40" t="s">
        <v>795</v>
      </c>
      <c r="C423" s="41" t="s">
        <v>796</v>
      </c>
      <c r="D423" s="48">
        <f t="shared" ref="D423:E423" si="105">D299+D416</f>
        <v>0</v>
      </c>
      <c r="E423" s="48">
        <f t="shared" si="105"/>
        <v>0</v>
      </c>
      <c r="F423" s="43" t="str">
        <f t="shared" si="69"/>
        <v>-</v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" customHeight="1" x14ac:dyDescent="0.25">
      <c r="A424" s="216" t="s">
        <v>797</v>
      </c>
      <c r="B424" s="217"/>
      <c r="C424" s="21"/>
      <c r="D424" s="44"/>
      <c r="E424" s="44"/>
      <c r="F424" s="4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2" customHeight="1" x14ac:dyDescent="0.25">
      <c r="A425" s="24">
        <v>8</v>
      </c>
      <c r="B425" s="25" t="s">
        <v>798</v>
      </c>
      <c r="C425" s="26" t="s">
        <v>799</v>
      </c>
      <c r="D425" s="27">
        <f t="shared" ref="D425:E425" si="106">D426+D464+D477+D489+D520</f>
        <v>0</v>
      </c>
      <c r="E425" s="27">
        <f t="shared" si="106"/>
        <v>0</v>
      </c>
      <c r="F425" s="28" t="str">
        <f t="shared" ref="F425:F652" si="107">IF(D425&lt;&gt;0,IF(E425/D425&gt;=100,"&gt;&gt;100",E425/D425*100),"-")</f>
        <v>-</v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2" customHeight="1" x14ac:dyDescent="0.25">
      <c r="A426" s="24">
        <v>81</v>
      </c>
      <c r="B426" s="30" t="s">
        <v>800</v>
      </c>
      <c r="C426" s="26" t="s">
        <v>801</v>
      </c>
      <c r="D426" s="27">
        <f t="shared" ref="D426:E426" si="108">D427+D432+D435+D439+D440+D447+D452+D460</f>
        <v>0</v>
      </c>
      <c r="E426" s="27">
        <f t="shared" si="108"/>
        <v>0</v>
      </c>
      <c r="F426" s="28" t="str">
        <f t="shared" si="107"/>
        <v>-</v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24" customHeight="1" x14ac:dyDescent="0.25">
      <c r="A427" s="24">
        <v>811</v>
      </c>
      <c r="B427" s="25" t="s">
        <v>802</v>
      </c>
      <c r="C427" s="26" t="s">
        <v>803</v>
      </c>
      <c r="D427" s="27">
        <f t="shared" ref="D427:E427" si="109">SUM(D428:D431)</f>
        <v>0</v>
      </c>
      <c r="E427" s="27">
        <f t="shared" si="109"/>
        <v>0</v>
      </c>
      <c r="F427" s="28" t="str">
        <f t="shared" si="107"/>
        <v>-</v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2" customHeight="1" x14ac:dyDescent="0.25">
      <c r="A428" s="24">
        <v>8113</v>
      </c>
      <c r="B428" s="25" t="s">
        <v>804</v>
      </c>
      <c r="C428" s="26" t="s">
        <v>805</v>
      </c>
      <c r="D428" s="29"/>
      <c r="E428" s="29"/>
      <c r="F428" s="28" t="str">
        <f t="shared" si="107"/>
        <v>-</v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2" customHeight="1" x14ac:dyDescent="0.25">
      <c r="A429" s="24">
        <v>8114</v>
      </c>
      <c r="B429" s="25" t="s">
        <v>806</v>
      </c>
      <c r="C429" s="26" t="s">
        <v>807</v>
      </c>
      <c r="D429" s="29"/>
      <c r="E429" s="29"/>
      <c r="F429" s="28" t="str">
        <f t="shared" si="107"/>
        <v>-</v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2" customHeight="1" x14ac:dyDescent="0.25">
      <c r="A430" s="24">
        <v>8115</v>
      </c>
      <c r="B430" s="25" t="s">
        <v>808</v>
      </c>
      <c r="C430" s="26" t="s">
        <v>809</v>
      </c>
      <c r="D430" s="29"/>
      <c r="E430" s="29"/>
      <c r="F430" s="28" t="str">
        <f t="shared" si="107"/>
        <v>-</v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2" customHeight="1" x14ac:dyDescent="0.25">
      <c r="A431" s="24">
        <v>8116</v>
      </c>
      <c r="B431" s="25" t="s">
        <v>810</v>
      </c>
      <c r="C431" s="26" t="s">
        <v>811</v>
      </c>
      <c r="D431" s="29"/>
      <c r="E431" s="29"/>
      <c r="F431" s="28" t="str">
        <f t="shared" si="107"/>
        <v>-</v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24" customHeight="1" x14ac:dyDescent="0.25">
      <c r="A432" s="24">
        <v>812</v>
      </c>
      <c r="B432" s="25" t="s">
        <v>812</v>
      </c>
      <c r="C432" s="26" t="s">
        <v>813</v>
      </c>
      <c r="D432" s="27">
        <f t="shared" ref="D432:E432" si="110">SUM(D433:D434)</f>
        <v>0</v>
      </c>
      <c r="E432" s="27">
        <f t="shared" si="110"/>
        <v>0</v>
      </c>
      <c r="F432" s="28" t="str">
        <f t="shared" si="107"/>
        <v>-</v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2" customHeight="1" x14ac:dyDescent="0.25">
      <c r="A433" s="24">
        <v>8121</v>
      </c>
      <c r="B433" s="30" t="s">
        <v>814</v>
      </c>
      <c r="C433" s="26" t="s">
        <v>815</v>
      </c>
      <c r="D433" s="29"/>
      <c r="E433" s="29"/>
      <c r="F433" s="28" t="str">
        <f t="shared" si="107"/>
        <v>-</v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2" customHeight="1" x14ac:dyDescent="0.25">
      <c r="A434" s="24">
        <v>8122</v>
      </c>
      <c r="B434" s="30" t="s">
        <v>816</v>
      </c>
      <c r="C434" s="26" t="s">
        <v>817</v>
      </c>
      <c r="D434" s="29"/>
      <c r="E434" s="29"/>
      <c r="F434" s="28" t="str">
        <f t="shared" si="107"/>
        <v>-</v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24.6" customHeight="1" x14ac:dyDescent="0.25">
      <c r="A435" s="24">
        <v>813</v>
      </c>
      <c r="B435" s="25" t="s">
        <v>818</v>
      </c>
      <c r="C435" s="26" t="s">
        <v>819</v>
      </c>
      <c r="D435" s="27">
        <f t="shared" ref="D435:E435" si="111">SUM(D436:D438)</f>
        <v>0</v>
      </c>
      <c r="E435" s="27">
        <f t="shared" si="111"/>
        <v>0</v>
      </c>
      <c r="F435" s="28" t="str">
        <f t="shared" si="107"/>
        <v>-</v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2" customHeight="1" x14ac:dyDescent="0.25">
      <c r="A436" s="24">
        <v>8132</v>
      </c>
      <c r="B436" s="25" t="s">
        <v>820</v>
      </c>
      <c r="C436" s="26" t="s">
        <v>821</v>
      </c>
      <c r="D436" s="29"/>
      <c r="E436" s="29"/>
      <c r="F436" s="28" t="str">
        <f t="shared" si="107"/>
        <v>-</v>
      </c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2" customHeight="1" x14ac:dyDescent="0.25">
      <c r="A437" s="24">
        <v>8133</v>
      </c>
      <c r="B437" s="25" t="s">
        <v>822</v>
      </c>
      <c r="C437" s="26" t="s">
        <v>823</v>
      </c>
      <c r="D437" s="29"/>
      <c r="E437" s="29"/>
      <c r="F437" s="28" t="str">
        <f t="shared" si="107"/>
        <v>-</v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2" customHeight="1" x14ac:dyDescent="0.25">
      <c r="A438" s="24">
        <v>8134</v>
      </c>
      <c r="B438" s="25" t="s">
        <v>824</v>
      </c>
      <c r="C438" s="26" t="s">
        <v>825</v>
      </c>
      <c r="D438" s="29"/>
      <c r="E438" s="29"/>
      <c r="F438" s="28" t="str">
        <f t="shared" si="107"/>
        <v>-</v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2" customHeight="1" x14ac:dyDescent="0.25">
      <c r="A439" s="24">
        <v>814</v>
      </c>
      <c r="B439" s="30" t="s">
        <v>826</v>
      </c>
      <c r="C439" s="26" t="s">
        <v>827</v>
      </c>
      <c r="D439" s="29"/>
      <c r="E439" s="29"/>
      <c r="F439" s="28" t="str">
        <f t="shared" si="107"/>
        <v>-</v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24.6" customHeight="1" x14ac:dyDescent="0.25">
      <c r="A440" s="24">
        <v>815</v>
      </c>
      <c r="B440" s="25" t="s">
        <v>828</v>
      </c>
      <c r="C440" s="26" t="s">
        <v>829</v>
      </c>
      <c r="D440" s="27">
        <f t="shared" ref="D440:E440" si="112">SUM(D441:D446)</f>
        <v>0</v>
      </c>
      <c r="E440" s="27">
        <f t="shared" si="112"/>
        <v>0</v>
      </c>
      <c r="F440" s="28" t="str">
        <f t="shared" si="107"/>
        <v>-</v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2" customHeight="1" x14ac:dyDescent="0.25">
      <c r="A441" s="24">
        <v>8153</v>
      </c>
      <c r="B441" s="25" t="s">
        <v>830</v>
      </c>
      <c r="C441" s="26" t="s">
        <v>831</v>
      </c>
      <c r="D441" s="29"/>
      <c r="E441" s="29"/>
      <c r="F441" s="28" t="str">
        <f t="shared" si="107"/>
        <v>-</v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2" customHeight="1" x14ac:dyDescent="0.25">
      <c r="A442" s="24">
        <v>8154</v>
      </c>
      <c r="B442" s="25" t="s">
        <v>832</v>
      </c>
      <c r="C442" s="26" t="s">
        <v>833</v>
      </c>
      <c r="D442" s="29"/>
      <c r="E442" s="29"/>
      <c r="F442" s="28" t="str">
        <f t="shared" si="107"/>
        <v>-</v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2" customHeight="1" x14ac:dyDescent="0.25">
      <c r="A443" s="24">
        <v>8155</v>
      </c>
      <c r="B443" s="25" t="s">
        <v>834</v>
      </c>
      <c r="C443" s="26" t="s">
        <v>835</v>
      </c>
      <c r="D443" s="29"/>
      <c r="E443" s="29"/>
      <c r="F443" s="28" t="str">
        <f t="shared" si="107"/>
        <v>-</v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2" customHeight="1" x14ac:dyDescent="0.25">
      <c r="A444" s="24">
        <v>8156</v>
      </c>
      <c r="B444" s="25" t="s">
        <v>836</v>
      </c>
      <c r="C444" s="26" t="s">
        <v>837</v>
      </c>
      <c r="D444" s="29"/>
      <c r="E444" s="29"/>
      <c r="F444" s="28" t="str">
        <f t="shared" si="107"/>
        <v>-</v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2" customHeight="1" x14ac:dyDescent="0.25">
      <c r="A445" s="24">
        <v>8157</v>
      </c>
      <c r="B445" s="25" t="s">
        <v>838</v>
      </c>
      <c r="C445" s="26" t="s">
        <v>839</v>
      </c>
      <c r="D445" s="29"/>
      <c r="E445" s="29"/>
      <c r="F445" s="28" t="str">
        <f t="shared" si="107"/>
        <v>-</v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2" customHeight="1" x14ac:dyDescent="0.25">
      <c r="A446" s="24">
        <v>8158</v>
      </c>
      <c r="B446" s="25" t="s">
        <v>840</v>
      </c>
      <c r="C446" s="26" t="s">
        <v>841</v>
      </c>
      <c r="D446" s="29"/>
      <c r="E446" s="29"/>
      <c r="F446" s="28" t="str">
        <f t="shared" si="107"/>
        <v>-</v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23.45" customHeight="1" x14ac:dyDescent="0.25">
      <c r="A447" s="24">
        <v>816</v>
      </c>
      <c r="B447" s="25" t="s">
        <v>842</v>
      </c>
      <c r="C447" s="26" t="s">
        <v>843</v>
      </c>
      <c r="D447" s="27">
        <f t="shared" ref="D447:E447" si="113">SUM(D448:D451)</f>
        <v>0</v>
      </c>
      <c r="E447" s="27">
        <f t="shared" si="113"/>
        <v>0</v>
      </c>
      <c r="F447" s="28" t="str">
        <f t="shared" si="107"/>
        <v>-</v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2" customHeight="1" x14ac:dyDescent="0.25">
      <c r="A448" s="24">
        <v>8163</v>
      </c>
      <c r="B448" s="25" t="s">
        <v>844</v>
      </c>
      <c r="C448" s="26" t="s">
        <v>845</v>
      </c>
      <c r="D448" s="29"/>
      <c r="E448" s="29"/>
      <c r="F448" s="28" t="str">
        <f t="shared" si="107"/>
        <v>-</v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2" customHeight="1" x14ac:dyDescent="0.25">
      <c r="A449" s="24">
        <v>8164</v>
      </c>
      <c r="B449" s="25" t="s">
        <v>846</v>
      </c>
      <c r="C449" s="26" t="s">
        <v>847</v>
      </c>
      <c r="D449" s="29"/>
      <c r="E449" s="29"/>
      <c r="F449" s="28" t="str">
        <f t="shared" si="107"/>
        <v>-</v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2" customHeight="1" x14ac:dyDescent="0.25">
      <c r="A450" s="24">
        <v>8165</v>
      </c>
      <c r="B450" s="25" t="s">
        <v>848</v>
      </c>
      <c r="C450" s="26" t="s">
        <v>849</v>
      </c>
      <c r="D450" s="29"/>
      <c r="E450" s="29"/>
      <c r="F450" s="28" t="str">
        <f t="shared" si="107"/>
        <v>-</v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2" customHeight="1" x14ac:dyDescent="0.25">
      <c r="A451" s="24">
        <v>8166</v>
      </c>
      <c r="B451" s="25" t="s">
        <v>850</v>
      </c>
      <c r="C451" s="26" t="s">
        <v>851</v>
      </c>
      <c r="D451" s="29"/>
      <c r="E451" s="29"/>
      <c r="F451" s="28" t="str">
        <f t="shared" si="107"/>
        <v>-</v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2" customHeight="1" x14ac:dyDescent="0.25">
      <c r="A452" s="24">
        <v>817</v>
      </c>
      <c r="B452" s="25" t="s">
        <v>852</v>
      </c>
      <c r="C452" s="26" t="s">
        <v>853</v>
      </c>
      <c r="D452" s="27">
        <f t="shared" ref="D452:E452" si="114">SUM(D453:D459)</f>
        <v>0</v>
      </c>
      <c r="E452" s="27">
        <f t="shared" si="114"/>
        <v>0</v>
      </c>
      <c r="F452" s="28" t="str">
        <f t="shared" si="107"/>
        <v>-</v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2" customHeight="1" x14ac:dyDescent="0.25">
      <c r="A453" s="24">
        <v>8171</v>
      </c>
      <c r="B453" s="25" t="s">
        <v>854</v>
      </c>
      <c r="C453" s="26" t="s">
        <v>855</v>
      </c>
      <c r="D453" s="29"/>
      <c r="E453" s="29"/>
      <c r="F453" s="28" t="str">
        <f t="shared" si="107"/>
        <v>-</v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2" customHeight="1" x14ac:dyDescent="0.25">
      <c r="A454" s="24">
        <v>8172</v>
      </c>
      <c r="B454" s="25" t="s">
        <v>856</v>
      </c>
      <c r="C454" s="26" t="s">
        <v>857</v>
      </c>
      <c r="D454" s="29"/>
      <c r="E454" s="29"/>
      <c r="F454" s="28" t="str">
        <f t="shared" si="107"/>
        <v>-</v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2" customHeight="1" x14ac:dyDescent="0.25">
      <c r="A455" s="24">
        <v>8173</v>
      </c>
      <c r="B455" s="25" t="s">
        <v>858</v>
      </c>
      <c r="C455" s="26" t="s">
        <v>859</v>
      </c>
      <c r="D455" s="29"/>
      <c r="E455" s="29"/>
      <c r="F455" s="28" t="str">
        <f t="shared" si="107"/>
        <v>-</v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2" customHeight="1" x14ac:dyDescent="0.25">
      <c r="A456" s="24">
        <v>8174</v>
      </c>
      <c r="B456" s="25" t="s">
        <v>860</v>
      </c>
      <c r="C456" s="26" t="s">
        <v>861</v>
      </c>
      <c r="D456" s="29"/>
      <c r="E456" s="29"/>
      <c r="F456" s="28" t="str">
        <f t="shared" si="107"/>
        <v>-</v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2" customHeight="1" x14ac:dyDescent="0.25">
      <c r="A457" s="24">
        <v>8175</v>
      </c>
      <c r="B457" s="25" t="s">
        <v>862</v>
      </c>
      <c r="C457" s="26" t="s">
        <v>863</v>
      </c>
      <c r="D457" s="29"/>
      <c r="E457" s="29"/>
      <c r="F457" s="28" t="str">
        <f t="shared" si="107"/>
        <v>-</v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2" customHeight="1" x14ac:dyDescent="0.25">
      <c r="A458" s="24">
        <v>8176</v>
      </c>
      <c r="B458" s="25" t="s">
        <v>864</v>
      </c>
      <c r="C458" s="26" t="s">
        <v>865</v>
      </c>
      <c r="D458" s="29"/>
      <c r="E458" s="29"/>
      <c r="F458" s="28" t="str">
        <f t="shared" si="107"/>
        <v>-</v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2" customHeight="1" x14ac:dyDescent="0.25">
      <c r="A459" s="24">
        <v>8177</v>
      </c>
      <c r="B459" s="30" t="s">
        <v>866</v>
      </c>
      <c r="C459" s="26" t="s">
        <v>867</v>
      </c>
      <c r="D459" s="29"/>
      <c r="E459" s="29"/>
      <c r="F459" s="28" t="str">
        <f t="shared" si="107"/>
        <v>-</v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2" customHeight="1" x14ac:dyDescent="0.25">
      <c r="A460" s="24" t="s">
        <v>868</v>
      </c>
      <c r="B460" s="30" t="s">
        <v>869</v>
      </c>
      <c r="C460" s="26" t="s">
        <v>868</v>
      </c>
      <c r="D460" s="27">
        <f t="shared" ref="D460:E460" si="115">SUM(D461:D463)</f>
        <v>0</v>
      </c>
      <c r="E460" s="27">
        <f t="shared" si="115"/>
        <v>0</v>
      </c>
      <c r="F460" s="28" t="str">
        <f t="shared" si="107"/>
        <v>-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2" customHeight="1" x14ac:dyDescent="0.25">
      <c r="A461" s="24" t="s">
        <v>870</v>
      </c>
      <c r="B461" s="30" t="s">
        <v>871</v>
      </c>
      <c r="C461" s="26" t="s">
        <v>870</v>
      </c>
      <c r="D461" s="29"/>
      <c r="E461" s="29"/>
      <c r="F461" s="28" t="str">
        <f t="shared" si="107"/>
        <v>-</v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2" customHeight="1" x14ac:dyDescent="0.25">
      <c r="A462" s="24" t="s">
        <v>872</v>
      </c>
      <c r="B462" s="30" t="s">
        <v>873</v>
      </c>
      <c r="C462" s="26" t="s">
        <v>872</v>
      </c>
      <c r="D462" s="29"/>
      <c r="E462" s="29"/>
      <c r="F462" s="28" t="str">
        <f t="shared" si="107"/>
        <v>-</v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2" customHeight="1" x14ac:dyDescent="0.25">
      <c r="A463" s="24" t="s">
        <v>874</v>
      </c>
      <c r="B463" s="30" t="s">
        <v>875</v>
      </c>
      <c r="C463" s="26" t="s">
        <v>874</v>
      </c>
      <c r="D463" s="29"/>
      <c r="E463" s="29"/>
      <c r="F463" s="28" t="str">
        <f t="shared" si="107"/>
        <v>-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2" customHeight="1" x14ac:dyDescent="0.25">
      <c r="A464" s="24">
        <v>82</v>
      </c>
      <c r="B464" s="25" t="s">
        <v>876</v>
      </c>
      <c r="C464" s="26" t="s">
        <v>877</v>
      </c>
      <c r="D464" s="27">
        <f t="shared" ref="D464:E464" si="116">D465+D468+D471+D474</f>
        <v>0</v>
      </c>
      <c r="E464" s="27">
        <f t="shared" si="116"/>
        <v>0</v>
      </c>
      <c r="F464" s="28" t="str">
        <f t="shared" si="107"/>
        <v>-</v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2" customHeight="1" x14ac:dyDescent="0.25">
      <c r="A465" s="24">
        <v>821</v>
      </c>
      <c r="B465" s="25" t="s">
        <v>878</v>
      </c>
      <c r="C465" s="26" t="s">
        <v>879</v>
      </c>
      <c r="D465" s="27">
        <f t="shared" ref="D465:E465" si="117">SUM(D466:D467)</f>
        <v>0</v>
      </c>
      <c r="E465" s="27">
        <f t="shared" si="117"/>
        <v>0</v>
      </c>
      <c r="F465" s="28" t="str">
        <f t="shared" si="107"/>
        <v>-</v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2" customHeight="1" x14ac:dyDescent="0.25">
      <c r="A466" s="24">
        <v>8211</v>
      </c>
      <c r="B466" s="25" t="s">
        <v>880</v>
      </c>
      <c r="C466" s="26" t="s">
        <v>881</v>
      </c>
      <c r="D466" s="29"/>
      <c r="E466" s="29"/>
      <c r="F466" s="28" t="str">
        <f t="shared" si="107"/>
        <v>-</v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2" customHeight="1" x14ac:dyDescent="0.25">
      <c r="A467" s="24">
        <v>8212</v>
      </c>
      <c r="B467" s="25" t="s">
        <v>882</v>
      </c>
      <c r="C467" s="26" t="s">
        <v>883</v>
      </c>
      <c r="D467" s="29"/>
      <c r="E467" s="29"/>
      <c r="F467" s="28" t="str">
        <f t="shared" si="107"/>
        <v>-</v>
      </c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2" customHeight="1" x14ac:dyDescent="0.25">
      <c r="A468" s="24">
        <v>822</v>
      </c>
      <c r="B468" s="25" t="s">
        <v>884</v>
      </c>
      <c r="C468" s="26" t="s">
        <v>885</v>
      </c>
      <c r="D468" s="27">
        <f t="shared" ref="D468:E468" si="118">SUM(D469:D470)</f>
        <v>0</v>
      </c>
      <c r="E468" s="27">
        <f t="shared" si="118"/>
        <v>0</v>
      </c>
      <c r="F468" s="28" t="str">
        <f t="shared" si="107"/>
        <v>-</v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2" customHeight="1" x14ac:dyDescent="0.25">
      <c r="A469" s="24">
        <v>8221</v>
      </c>
      <c r="B469" s="25" t="s">
        <v>886</v>
      </c>
      <c r="C469" s="26" t="s">
        <v>887</v>
      </c>
      <c r="D469" s="29"/>
      <c r="E469" s="29"/>
      <c r="F469" s="28" t="str">
        <f t="shared" si="107"/>
        <v>-</v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2" customHeight="1" x14ac:dyDescent="0.25">
      <c r="A470" s="24">
        <v>8222</v>
      </c>
      <c r="B470" s="25" t="s">
        <v>888</v>
      </c>
      <c r="C470" s="26" t="s">
        <v>889</v>
      </c>
      <c r="D470" s="29"/>
      <c r="E470" s="29"/>
      <c r="F470" s="28" t="str">
        <f t="shared" si="107"/>
        <v>-</v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2" customHeight="1" x14ac:dyDescent="0.25">
      <c r="A471" s="24">
        <v>823</v>
      </c>
      <c r="B471" s="25" t="s">
        <v>890</v>
      </c>
      <c r="C471" s="26" t="s">
        <v>891</v>
      </c>
      <c r="D471" s="27">
        <f t="shared" ref="D471:E471" si="119">SUM(D472:D473)</f>
        <v>0</v>
      </c>
      <c r="E471" s="27">
        <f t="shared" si="119"/>
        <v>0</v>
      </c>
      <c r="F471" s="28" t="str">
        <f t="shared" si="107"/>
        <v>-</v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2" customHeight="1" x14ac:dyDescent="0.25">
      <c r="A472" s="24">
        <v>8231</v>
      </c>
      <c r="B472" s="25" t="s">
        <v>892</v>
      </c>
      <c r="C472" s="26" t="s">
        <v>893</v>
      </c>
      <c r="D472" s="29"/>
      <c r="E472" s="29"/>
      <c r="F472" s="28" t="str">
        <f t="shared" si="107"/>
        <v>-</v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2" customHeight="1" x14ac:dyDescent="0.25">
      <c r="A473" s="24">
        <v>8232</v>
      </c>
      <c r="B473" s="25" t="s">
        <v>894</v>
      </c>
      <c r="C473" s="26" t="s">
        <v>895</v>
      </c>
      <c r="D473" s="29"/>
      <c r="E473" s="29"/>
      <c r="F473" s="28" t="str">
        <f t="shared" si="107"/>
        <v>-</v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2" customHeight="1" x14ac:dyDescent="0.25">
      <c r="A474" s="24">
        <v>824</v>
      </c>
      <c r="B474" s="25" t="s">
        <v>896</v>
      </c>
      <c r="C474" s="26" t="s">
        <v>897</v>
      </c>
      <c r="D474" s="27">
        <f t="shared" ref="D474:E474" si="120">SUM(D475:D476)</f>
        <v>0</v>
      </c>
      <c r="E474" s="27">
        <f t="shared" si="120"/>
        <v>0</v>
      </c>
      <c r="F474" s="28" t="str">
        <f t="shared" si="107"/>
        <v>-</v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2" customHeight="1" x14ac:dyDescent="0.25">
      <c r="A475" s="24">
        <v>8241</v>
      </c>
      <c r="B475" s="25" t="s">
        <v>898</v>
      </c>
      <c r="C475" s="26" t="s">
        <v>899</v>
      </c>
      <c r="D475" s="29"/>
      <c r="E475" s="29"/>
      <c r="F475" s="28" t="str">
        <f t="shared" si="107"/>
        <v>-</v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2" customHeight="1" x14ac:dyDescent="0.25">
      <c r="A476" s="24">
        <v>8242</v>
      </c>
      <c r="B476" s="25" t="s">
        <v>900</v>
      </c>
      <c r="C476" s="26" t="s">
        <v>901</v>
      </c>
      <c r="D476" s="29"/>
      <c r="E476" s="29"/>
      <c r="F476" s="28" t="str">
        <f t="shared" si="107"/>
        <v>-</v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2" customHeight="1" x14ac:dyDescent="0.25">
      <c r="A477" s="24">
        <v>83</v>
      </c>
      <c r="B477" s="25" t="s">
        <v>902</v>
      </c>
      <c r="C477" s="26" t="s">
        <v>903</v>
      </c>
      <c r="D477" s="27">
        <f t="shared" ref="D477:E477" si="121">D478+D482+D483+D486</f>
        <v>0</v>
      </c>
      <c r="E477" s="27">
        <f t="shared" si="121"/>
        <v>0</v>
      </c>
      <c r="F477" s="28" t="str">
        <f t="shared" si="107"/>
        <v>-</v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23.45" customHeight="1" x14ac:dyDescent="0.25">
      <c r="A478" s="24">
        <v>831</v>
      </c>
      <c r="B478" s="25" t="s">
        <v>904</v>
      </c>
      <c r="C478" s="26" t="s">
        <v>905</v>
      </c>
      <c r="D478" s="27">
        <f t="shared" ref="D478:E478" si="122">SUM(D479:D481)</f>
        <v>0</v>
      </c>
      <c r="E478" s="27">
        <f t="shared" si="122"/>
        <v>0</v>
      </c>
      <c r="F478" s="28" t="str">
        <f t="shared" si="107"/>
        <v>-</v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2" customHeight="1" x14ac:dyDescent="0.25">
      <c r="A479" s="24">
        <v>8312</v>
      </c>
      <c r="B479" s="25" t="s">
        <v>906</v>
      </c>
      <c r="C479" s="26" t="s">
        <v>907</v>
      </c>
      <c r="D479" s="29"/>
      <c r="E479" s="29"/>
      <c r="F479" s="28" t="str">
        <f t="shared" si="107"/>
        <v>-</v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2" customHeight="1" x14ac:dyDescent="0.25">
      <c r="A480" s="24">
        <v>8313</v>
      </c>
      <c r="B480" s="25" t="s">
        <v>908</v>
      </c>
      <c r="C480" s="26" t="s">
        <v>909</v>
      </c>
      <c r="D480" s="29"/>
      <c r="E480" s="29"/>
      <c r="F480" s="28" t="str">
        <f t="shared" si="107"/>
        <v>-</v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2" customHeight="1" x14ac:dyDescent="0.25">
      <c r="A481" s="24">
        <v>8314</v>
      </c>
      <c r="B481" s="25" t="s">
        <v>910</v>
      </c>
      <c r="C481" s="26" t="s">
        <v>911</v>
      </c>
      <c r="D481" s="29"/>
      <c r="E481" s="29"/>
      <c r="F481" s="28" t="str">
        <f t="shared" si="107"/>
        <v>-</v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2" customHeight="1" x14ac:dyDescent="0.25">
      <c r="A482" s="24">
        <v>832</v>
      </c>
      <c r="B482" s="30" t="s">
        <v>912</v>
      </c>
      <c r="C482" s="26" t="s">
        <v>913</v>
      </c>
      <c r="D482" s="29"/>
      <c r="E482" s="29"/>
      <c r="F482" s="28" t="str">
        <f t="shared" si="107"/>
        <v>-</v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23.45" customHeight="1" x14ac:dyDescent="0.25">
      <c r="A483" s="24">
        <v>833</v>
      </c>
      <c r="B483" s="25" t="s">
        <v>914</v>
      </c>
      <c r="C483" s="26" t="s">
        <v>915</v>
      </c>
      <c r="D483" s="27">
        <f t="shared" ref="D483:E483" si="123">SUM(D484:D485)</f>
        <v>0</v>
      </c>
      <c r="E483" s="27">
        <f t="shared" si="123"/>
        <v>0</v>
      </c>
      <c r="F483" s="28" t="str">
        <f t="shared" si="107"/>
        <v>-</v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2" customHeight="1" x14ac:dyDescent="0.25">
      <c r="A484" s="24">
        <v>8331</v>
      </c>
      <c r="B484" s="30" t="s">
        <v>916</v>
      </c>
      <c r="C484" s="26" t="s">
        <v>917</v>
      </c>
      <c r="D484" s="29"/>
      <c r="E484" s="29"/>
      <c r="F484" s="28" t="str">
        <f t="shared" si="107"/>
        <v>-</v>
      </c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2" customHeight="1" x14ac:dyDescent="0.25">
      <c r="A485" s="24">
        <v>8332</v>
      </c>
      <c r="B485" s="25" t="s">
        <v>918</v>
      </c>
      <c r="C485" s="26" t="s">
        <v>919</v>
      </c>
      <c r="D485" s="29"/>
      <c r="E485" s="29"/>
      <c r="F485" s="28" t="str">
        <f t="shared" si="107"/>
        <v>-</v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s="33" customFormat="1" ht="24" x14ac:dyDescent="0.25">
      <c r="A486" s="24">
        <v>834</v>
      </c>
      <c r="B486" s="25" t="s">
        <v>920</v>
      </c>
      <c r="C486" s="26" t="s">
        <v>921</v>
      </c>
      <c r="D486" s="27">
        <f t="shared" ref="D486:E486" si="124">SUM(D487:D488)</f>
        <v>0</v>
      </c>
      <c r="E486" s="27">
        <f t="shared" si="124"/>
        <v>0</v>
      </c>
      <c r="F486" s="28" t="str">
        <f t="shared" si="107"/>
        <v>-</v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2" customHeight="1" x14ac:dyDescent="0.25">
      <c r="A487" s="24">
        <v>8341</v>
      </c>
      <c r="B487" s="25" t="s">
        <v>922</v>
      </c>
      <c r="C487" s="26" t="s">
        <v>923</v>
      </c>
      <c r="D487" s="29"/>
      <c r="E487" s="29"/>
      <c r="F487" s="28" t="str">
        <f t="shared" si="107"/>
        <v>-</v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2" customHeight="1" x14ac:dyDescent="0.25">
      <c r="A488" s="24">
        <v>8342</v>
      </c>
      <c r="B488" s="25" t="s">
        <v>924</v>
      </c>
      <c r="C488" s="26" t="s">
        <v>925</v>
      </c>
      <c r="D488" s="29"/>
      <c r="E488" s="29"/>
      <c r="F488" s="28" t="str">
        <f t="shared" si="107"/>
        <v>-</v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2" customHeight="1" x14ac:dyDescent="0.25">
      <c r="A489" s="24">
        <v>84</v>
      </c>
      <c r="B489" s="25" t="s">
        <v>926</v>
      </c>
      <c r="C489" s="26" t="s">
        <v>927</v>
      </c>
      <c r="D489" s="27">
        <f t="shared" ref="D489:E489" si="125">D490+D495+D499+D500+D507+D512</f>
        <v>0</v>
      </c>
      <c r="E489" s="27">
        <f t="shared" si="125"/>
        <v>0</v>
      </c>
      <c r="F489" s="28" t="str">
        <f t="shared" si="107"/>
        <v>-</v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24.6" customHeight="1" x14ac:dyDescent="0.25">
      <c r="A490" s="24">
        <v>841</v>
      </c>
      <c r="B490" s="25" t="s">
        <v>928</v>
      </c>
      <c r="C490" s="26" t="s">
        <v>929</v>
      </c>
      <c r="D490" s="27">
        <f t="shared" ref="D490:E490" si="126">SUM(D491:D494)</f>
        <v>0</v>
      </c>
      <c r="E490" s="27">
        <f t="shared" si="126"/>
        <v>0</v>
      </c>
      <c r="F490" s="28" t="str">
        <f t="shared" si="107"/>
        <v>-</v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2" customHeight="1" x14ac:dyDescent="0.25">
      <c r="A491" s="24">
        <v>8413</v>
      </c>
      <c r="B491" s="25" t="s">
        <v>930</v>
      </c>
      <c r="C491" s="26" t="s">
        <v>931</v>
      </c>
      <c r="D491" s="29"/>
      <c r="E491" s="29"/>
      <c r="F491" s="28" t="str">
        <f t="shared" si="107"/>
        <v>-</v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2" customHeight="1" x14ac:dyDescent="0.25">
      <c r="A492" s="24">
        <v>8414</v>
      </c>
      <c r="B492" s="25" t="s">
        <v>932</v>
      </c>
      <c r="C492" s="26" t="s">
        <v>933</v>
      </c>
      <c r="D492" s="29"/>
      <c r="E492" s="29"/>
      <c r="F492" s="28" t="str">
        <f t="shared" si="107"/>
        <v>-</v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2" customHeight="1" x14ac:dyDescent="0.25">
      <c r="A493" s="24">
        <v>8415</v>
      </c>
      <c r="B493" s="25" t="s">
        <v>934</v>
      </c>
      <c r="C493" s="26" t="s">
        <v>935</v>
      </c>
      <c r="D493" s="29"/>
      <c r="E493" s="29"/>
      <c r="F493" s="28" t="str">
        <f t="shared" si="107"/>
        <v>-</v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2" customHeight="1" x14ac:dyDescent="0.25">
      <c r="A494" s="24">
        <v>8416</v>
      </c>
      <c r="B494" s="25" t="s">
        <v>936</v>
      </c>
      <c r="C494" s="26" t="s">
        <v>937</v>
      </c>
      <c r="D494" s="29"/>
      <c r="E494" s="29"/>
      <c r="F494" s="28" t="str">
        <f t="shared" si="107"/>
        <v>-</v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s="33" customFormat="1" ht="24" x14ac:dyDescent="0.25">
      <c r="A495" s="24">
        <v>842</v>
      </c>
      <c r="B495" s="25" t="s">
        <v>938</v>
      </c>
      <c r="C495" s="26" t="s">
        <v>939</v>
      </c>
      <c r="D495" s="27">
        <f t="shared" ref="D495:E495" si="127">SUM(D496:D498)</f>
        <v>0</v>
      </c>
      <c r="E495" s="27">
        <f t="shared" si="127"/>
        <v>0</v>
      </c>
      <c r="F495" s="28" t="str">
        <f t="shared" si="107"/>
        <v>-</v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2" customHeight="1" x14ac:dyDescent="0.25">
      <c r="A496" s="24">
        <v>8422</v>
      </c>
      <c r="B496" s="25" t="s">
        <v>940</v>
      </c>
      <c r="C496" s="26" t="s">
        <v>941</v>
      </c>
      <c r="D496" s="29"/>
      <c r="E496" s="29"/>
      <c r="F496" s="28" t="str">
        <f t="shared" si="107"/>
        <v>-</v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2" customHeight="1" x14ac:dyDescent="0.25">
      <c r="A497" s="24">
        <v>8423</v>
      </c>
      <c r="B497" s="25" t="s">
        <v>942</v>
      </c>
      <c r="C497" s="26" t="s">
        <v>943</v>
      </c>
      <c r="D497" s="29"/>
      <c r="E497" s="29"/>
      <c r="F497" s="28" t="str">
        <f t="shared" si="107"/>
        <v>-</v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2" customHeight="1" x14ac:dyDescent="0.25">
      <c r="A498" s="24">
        <v>8424</v>
      </c>
      <c r="B498" s="25" t="s">
        <v>944</v>
      </c>
      <c r="C498" s="26" t="s">
        <v>945</v>
      </c>
      <c r="D498" s="29"/>
      <c r="E498" s="29"/>
      <c r="F498" s="28" t="str">
        <f t="shared" si="107"/>
        <v>-</v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2" customHeight="1" x14ac:dyDescent="0.25">
      <c r="A499" s="24">
        <v>843</v>
      </c>
      <c r="B499" s="25" t="s">
        <v>946</v>
      </c>
      <c r="C499" s="26" t="s">
        <v>947</v>
      </c>
      <c r="D499" s="29"/>
      <c r="E499" s="29"/>
      <c r="F499" s="28" t="str">
        <f t="shared" si="107"/>
        <v>-</v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24" x14ac:dyDescent="0.25">
      <c r="A500" s="24">
        <v>844</v>
      </c>
      <c r="B500" s="25" t="s">
        <v>948</v>
      </c>
      <c r="C500" s="26" t="s">
        <v>949</v>
      </c>
      <c r="D500" s="27">
        <f t="shared" ref="D500:E500" si="128">SUM(D501:D506)</f>
        <v>0</v>
      </c>
      <c r="E500" s="27">
        <f t="shared" si="128"/>
        <v>0</v>
      </c>
      <c r="F500" s="28" t="str">
        <f t="shared" si="107"/>
        <v>-</v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2" customHeight="1" x14ac:dyDescent="0.25">
      <c r="A501" s="24">
        <v>8443</v>
      </c>
      <c r="B501" s="25" t="s">
        <v>950</v>
      </c>
      <c r="C501" s="26" t="s">
        <v>951</v>
      </c>
      <c r="D501" s="29"/>
      <c r="E501" s="29"/>
      <c r="F501" s="28" t="str">
        <f t="shared" si="107"/>
        <v>-</v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2" customHeight="1" x14ac:dyDescent="0.25">
      <c r="A502" s="24">
        <v>8444</v>
      </c>
      <c r="B502" s="25" t="s">
        <v>952</v>
      </c>
      <c r="C502" s="26" t="s">
        <v>953</v>
      </c>
      <c r="D502" s="29"/>
      <c r="E502" s="29"/>
      <c r="F502" s="28" t="str">
        <f t="shared" si="107"/>
        <v>-</v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2" customHeight="1" x14ac:dyDescent="0.25">
      <c r="A503" s="24">
        <v>8445</v>
      </c>
      <c r="B503" s="25" t="s">
        <v>954</v>
      </c>
      <c r="C503" s="26" t="s">
        <v>955</v>
      </c>
      <c r="D503" s="29"/>
      <c r="E503" s="29"/>
      <c r="F503" s="28" t="str">
        <f t="shared" si="107"/>
        <v>-</v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2" customHeight="1" x14ac:dyDescent="0.25">
      <c r="A504" s="24">
        <v>8446</v>
      </c>
      <c r="B504" s="25" t="s">
        <v>956</v>
      </c>
      <c r="C504" s="26" t="s">
        <v>957</v>
      </c>
      <c r="D504" s="29"/>
      <c r="E504" s="29"/>
      <c r="F504" s="28" t="str">
        <f t="shared" si="107"/>
        <v>-</v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2" customHeight="1" x14ac:dyDescent="0.25">
      <c r="A505" s="24">
        <v>8447</v>
      </c>
      <c r="B505" s="25" t="s">
        <v>958</v>
      </c>
      <c r="C505" s="26" t="s">
        <v>959</v>
      </c>
      <c r="D505" s="29"/>
      <c r="E505" s="29"/>
      <c r="F505" s="28" t="str">
        <f t="shared" si="107"/>
        <v>-</v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2" customHeight="1" x14ac:dyDescent="0.25">
      <c r="A506" s="24">
        <v>8448</v>
      </c>
      <c r="B506" s="25" t="s">
        <v>960</v>
      </c>
      <c r="C506" s="26" t="s">
        <v>961</v>
      </c>
      <c r="D506" s="29"/>
      <c r="E506" s="29"/>
      <c r="F506" s="28" t="str">
        <f t="shared" si="107"/>
        <v>-</v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2" customHeight="1" x14ac:dyDescent="0.25">
      <c r="A507" s="24">
        <v>845</v>
      </c>
      <c r="B507" s="30" t="s">
        <v>962</v>
      </c>
      <c r="C507" s="26" t="s">
        <v>963</v>
      </c>
      <c r="D507" s="27">
        <f t="shared" ref="D507:E507" si="129">SUM(D508:D511)</f>
        <v>0</v>
      </c>
      <c r="E507" s="27">
        <f t="shared" si="129"/>
        <v>0</v>
      </c>
      <c r="F507" s="28" t="str">
        <f t="shared" si="107"/>
        <v>-</v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2" customHeight="1" x14ac:dyDescent="0.25">
      <c r="A508" s="24">
        <v>8453</v>
      </c>
      <c r="B508" s="25" t="s">
        <v>964</v>
      </c>
      <c r="C508" s="26" t="s">
        <v>965</v>
      </c>
      <c r="D508" s="29"/>
      <c r="E508" s="29"/>
      <c r="F508" s="28" t="str">
        <f t="shared" si="107"/>
        <v>-</v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2" customHeight="1" x14ac:dyDescent="0.25">
      <c r="A509" s="24">
        <v>8454</v>
      </c>
      <c r="B509" s="25" t="s">
        <v>966</v>
      </c>
      <c r="C509" s="26" t="s">
        <v>967</v>
      </c>
      <c r="D509" s="29"/>
      <c r="E509" s="29"/>
      <c r="F509" s="28" t="str">
        <f t="shared" si="107"/>
        <v>-</v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2" customHeight="1" x14ac:dyDescent="0.25">
      <c r="A510" s="24">
        <v>8455</v>
      </c>
      <c r="B510" s="25" t="s">
        <v>968</v>
      </c>
      <c r="C510" s="26" t="s">
        <v>969</v>
      </c>
      <c r="D510" s="29"/>
      <c r="E510" s="29"/>
      <c r="F510" s="28" t="str">
        <f t="shared" si="107"/>
        <v>-</v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2" customHeight="1" x14ac:dyDescent="0.25">
      <c r="A511" s="24">
        <v>8456</v>
      </c>
      <c r="B511" s="25" t="s">
        <v>970</v>
      </c>
      <c r="C511" s="26" t="s">
        <v>971</v>
      </c>
      <c r="D511" s="29"/>
      <c r="E511" s="29"/>
      <c r="F511" s="28" t="str">
        <f t="shared" si="107"/>
        <v>-</v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2" customHeight="1" x14ac:dyDescent="0.25">
      <c r="A512" s="24">
        <v>847</v>
      </c>
      <c r="B512" s="25" t="s">
        <v>972</v>
      </c>
      <c r="C512" s="26" t="s">
        <v>973</v>
      </c>
      <c r="D512" s="27">
        <f t="shared" ref="D512:E512" si="130">SUM(D513:D519)</f>
        <v>0</v>
      </c>
      <c r="E512" s="27">
        <f t="shared" si="130"/>
        <v>0</v>
      </c>
      <c r="F512" s="28" t="str">
        <f t="shared" si="107"/>
        <v>-</v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2" customHeight="1" x14ac:dyDescent="0.25">
      <c r="A513" s="24">
        <v>8471</v>
      </c>
      <c r="B513" s="25" t="s">
        <v>974</v>
      </c>
      <c r="C513" s="26" t="s">
        <v>975</v>
      </c>
      <c r="D513" s="29"/>
      <c r="E513" s="29"/>
      <c r="F513" s="28" t="str">
        <f t="shared" si="107"/>
        <v>-</v>
      </c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2" customHeight="1" x14ac:dyDescent="0.25">
      <c r="A514" s="24">
        <v>8472</v>
      </c>
      <c r="B514" s="25" t="s">
        <v>976</v>
      </c>
      <c r="C514" s="26" t="s">
        <v>977</v>
      </c>
      <c r="D514" s="29"/>
      <c r="E514" s="29"/>
      <c r="F514" s="28" t="str">
        <f t="shared" si="107"/>
        <v>-</v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2" customHeight="1" x14ac:dyDescent="0.25">
      <c r="A515" s="24">
        <v>8473</v>
      </c>
      <c r="B515" s="25" t="s">
        <v>978</v>
      </c>
      <c r="C515" s="26" t="s">
        <v>979</v>
      </c>
      <c r="D515" s="29"/>
      <c r="E515" s="29"/>
      <c r="F515" s="28" t="str">
        <f t="shared" si="107"/>
        <v>-</v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2" customHeight="1" x14ac:dyDescent="0.25">
      <c r="A516" s="24">
        <v>8474</v>
      </c>
      <c r="B516" s="25" t="s">
        <v>980</v>
      </c>
      <c r="C516" s="26" t="s">
        <v>981</v>
      </c>
      <c r="D516" s="29"/>
      <c r="E516" s="29"/>
      <c r="F516" s="28" t="str">
        <f t="shared" si="107"/>
        <v>-</v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2" customHeight="1" x14ac:dyDescent="0.25">
      <c r="A517" s="24">
        <v>8475</v>
      </c>
      <c r="B517" s="25" t="s">
        <v>982</v>
      </c>
      <c r="C517" s="26" t="s">
        <v>983</v>
      </c>
      <c r="D517" s="29"/>
      <c r="E517" s="29"/>
      <c r="F517" s="28" t="str">
        <f t="shared" si="107"/>
        <v>-</v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2" customHeight="1" x14ac:dyDescent="0.25">
      <c r="A518" s="24">
        <v>8476</v>
      </c>
      <c r="B518" s="25" t="s">
        <v>984</v>
      </c>
      <c r="C518" s="26" t="s">
        <v>985</v>
      </c>
      <c r="D518" s="29"/>
      <c r="E518" s="29"/>
      <c r="F518" s="28" t="str">
        <f t="shared" si="107"/>
        <v>-</v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2" customHeight="1" x14ac:dyDescent="0.25">
      <c r="A519" s="24" t="s">
        <v>986</v>
      </c>
      <c r="B519" s="25" t="s">
        <v>987</v>
      </c>
      <c r="C519" s="26" t="s">
        <v>986</v>
      </c>
      <c r="D519" s="29"/>
      <c r="E519" s="29"/>
      <c r="F519" s="28" t="str">
        <f t="shared" si="107"/>
        <v>-</v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2" customHeight="1" x14ac:dyDescent="0.25">
      <c r="A520" s="24">
        <v>85</v>
      </c>
      <c r="B520" s="25" t="s">
        <v>988</v>
      </c>
      <c r="C520" s="26" t="s">
        <v>989</v>
      </c>
      <c r="D520" s="27">
        <f t="shared" ref="D520:E520" si="131">D521+D524+D527+D530</f>
        <v>0</v>
      </c>
      <c r="E520" s="27">
        <f t="shared" si="131"/>
        <v>0</v>
      </c>
      <c r="F520" s="28" t="str">
        <f t="shared" si="107"/>
        <v>-</v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2" customHeight="1" x14ac:dyDescent="0.25">
      <c r="A521" s="24">
        <v>851</v>
      </c>
      <c r="B521" s="25" t="s">
        <v>990</v>
      </c>
      <c r="C521" s="26" t="s">
        <v>991</v>
      </c>
      <c r="D521" s="27">
        <f t="shared" ref="D521:E521" si="132">SUM(D522:D523)</f>
        <v>0</v>
      </c>
      <c r="E521" s="27">
        <f t="shared" si="132"/>
        <v>0</v>
      </c>
      <c r="F521" s="28" t="str">
        <f t="shared" si="107"/>
        <v>-</v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2" customHeight="1" x14ac:dyDescent="0.25">
      <c r="A522" s="24">
        <v>8511</v>
      </c>
      <c r="B522" s="25" t="s">
        <v>992</v>
      </c>
      <c r="C522" s="26" t="s">
        <v>993</v>
      </c>
      <c r="D522" s="29"/>
      <c r="E522" s="29"/>
      <c r="F522" s="28" t="str">
        <f t="shared" si="107"/>
        <v>-</v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2" customHeight="1" x14ac:dyDescent="0.25">
      <c r="A523" s="24">
        <v>8512</v>
      </c>
      <c r="B523" s="25" t="s">
        <v>994</v>
      </c>
      <c r="C523" s="26" t="s">
        <v>995</v>
      </c>
      <c r="D523" s="29"/>
      <c r="E523" s="29"/>
      <c r="F523" s="28" t="str">
        <f t="shared" si="107"/>
        <v>-</v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2" customHeight="1" x14ac:dyDescent="0.25">
      <c r="A524" s="24">
        <v>852</v>
      </c>
      <c r="B524" s="25" t="s">
        <v>996</v>
      </c>
      <c r="C524" s="26" t="s">
        <v>997</v>
      </c>
      <c r="D524" s="27">
        <f t="shared" ref="D524:E524" si="133">SUM(D525:D526)</f>
        <v>0</v>
      </c>
      <c r="E524" s="27">
        <f t="shared" si="133"/>
        <v>0</v>
      </c>
      <c r="F524" s="28" t="str">
        <f t="shared" si="107"/>
        <v>-</v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2" customHeight="1" x14ac:dyDescent="0.25">
      <c r="A525" s="24">
        <v>8521</v>
      </c>
      <c r="B525" s="25" t="s">
        <v>998</v>
      </c>
      <c r="C525" s="26" t="s">
        <v>999</v>
      </c>
      <c r="D525" s="29"/>
      <c r="E525" s="29"/>
      <c r="F525" s="28" t="str">
        <f t="shared" si="107"/>
        <v>-</v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2" customHeight="1" x14ac:dyDescent="0.25">
      <c r="A526" s="24">
        <v>8522</v>
      </c>
      <c r="B526" s="25" t="s">
        <v>1000</v>
      </c>
      <c r="C526" s="26" t="s">
        <v>1001</v>
      </c>
      <c r="D526" s="29"/>
      <c r="E526" s="29"/>
      <c r="F526" s="28" t="str">
        <f t="shared" si="107"/>
        <v>-</v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2" customHeight="1" x14ac:dyDescent="0.25">
      <c r="A527" s="24">
        <v>853</v>
      </c>
      <c r="B527" s="25" t="s">
        <v>1002</v>
      </c>
      <c r="C527" s="26" t="s">
        <v>1003</v>
      </c>
      <c r="D527" s="27">
        <f t="shared" ref="D527:E527" si="134">SUM(D528:D529)</f>
        <v>0</v>
      </c>
      <c r="E527" s="27">
        <f t="shared" si="134"/>
        <v>0</v>
      </c>
      <c r="F527" s="28" t="str">
        <f t="shared" si="107"/>
        <v>-</v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2" customHeight="1" x14ac:dyDescent="0.25">
      <c r="A528" s="24">
        <v>8531</v>
      </c>
      <c r="B528" s="25" t="s">
        <v>1004</v>
      </c>
      <c r="C528" s="26" t="s">
        <v>1005</v>
      </c>
      <c r="D528" s="29"/>
      <c r="E528" s="29"/>
      <c r="F528" s="28" t="str">
        <f t="shared" si="107"/>
        <v>-</v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2" customHeight="1" x14ac:dyDescent="0.25">
      <c r="A529" s="24">
        <v>8532</v>
      </c>
      <c r="B529" s="25" t="s">
        <v>1006</v>
      </c>
      <c r="C529" s="26" t="s">
        <v>1007</v>
      </c>
      <c r="D529" s="29"/>
      <c r="E529" s="29"/>
      <c r="F529" s="28" t="str">
        <f t="shared" si="107"/>
        <v>-</v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2" customHeight="1" x14ac:dyDescent="0.25">
      <c r="A530" s="24">
        <v>854</v>
      </c>
      <c r="B530" s="25" t="s">
        <v>1008</v>
      </c>
      <c r="C530" s="26" t="s">
        <v>1009</v>
      </c>
      <c r="D530" s="27">
        <f t="shared" ref="D530:E530" si="135">SUM(D531:D532)</f>
        <v>0</v>
      </c>
      <c r="E530" s="27">
        <f t="shared" si="135"/>
        <v>0</v>
      </c>
      <c r="F530" s="28" t="str">
        <f t="shared" si="107"/>
        <v>-</v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2" customHeight="1" x14ac:dyDescent="0.25">
      <c r="A531" s="24">
        <v>8541</v>
      </c>
      <c r="B531" s="25" t="s">
        <v>1010</v>
      </c>
      <c r="C531" s="26" t="s">
        <v>1011</v>
      </c>
      <c r="D531" s="29"/>
      <c r="E531" s="29"/>
      <c r="F531" s="28" t="str">
        <f t="shared" si="107"/>
        <v>-</v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2" customHeight="1" x14ac:dyDescent="0.25">
      <c r="A532" s="24">
        <v>8542</v>
      </c>
      <c r="B532" s="25" t="s">
        <v>1012</v>
      </c>
      <c r="C532" s="26" t="s">
        <v>1013</v>
      </c>
      <c r="D532" s="29"/>
      <c r="E532" s="29"/>
      <c r="F532" s="28" t="str">
        <f t="shared" si="107"/>
        <v>-</v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2" customHeight="1" x14ac:dyDescent="0.25">
      <c r="A533" s="24">
        <v>5</v>
      </c>
      <c r="B533" s="25" t="s">
        <v>1014</v>
      </c>
      <c r="C533" s="26" t="s">
        <v>1015</v>
      </c>
      <c r="D533" s="27">
        <f t="shared" ref="D533:E533" si="136">D534+D572+D585+D598+D630</f>
        <v>0</v>
      </c>
      <c r="E533" s="27">
        <f t="shared" si="136"/>
        <v>0</v>
      </c>
      <c r="F533" s="28" t="str">
        <f t="shared" si="107"/>
        <v>-</v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2" customHeight="1" x14ac:dyDescent="0.25">
      <c r="A534" s="24">
        <v>51</v>
      </c>
      <c r="B534" s="25" t="s">
        <v>1016</v>
      </c>
      <c r="C534" s="26" t="s">
        <v>1017</v>
      </c>
      <c r="D534" s="27">
        <f t="shared" ref="D534:E534" si="137">D535+D540+D543+D547+D548+D555+D560+D568</f>
        <v>0</v>
      </c>
      <c r="E534" s="27">
        <f t="shared" si="137"/>
        <v>0</v>
      </c>
      <c r="F534" s="28" t="str">
        <f t="shared" si="107"/>
        <v>-</v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23.45" customHeight="1" x14ac:dyDescent="0.25">
      <c r="A535" s="24">
        <v>511</v>
      </c>
      <c r="B535" s="25" t="s">
        <v>1018</v>
      </c>
      <c r="C535" s="26" t="s">
        <v>1019</v>
      </c>
      <c r="D535" s="27">
        <f t="shared" ref="D535:E535" si="138">SUM(D536:D539)</f>
        <v>0</v>
      </c>
      <c r="E535" s="27">
        <f t="shared" si="138"/>
        <v>0</v>
      </c>
      <c r="F535" s="28" t="str">
        <f t="shared" si="107"/>
        <v>-</v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2" customHeight="1" x14ac:dyDescent="0.25">
      <c r="A536" s="24">
        <v>5113</v>
      </c>
      <c r="B536" s="25" t="s">
        <v>1020</v>
      </c>
      <c r="C536" s="26" t="s">
        <v>1021</v>
      </c>
      <c r="D536" s="29"/>
      <c r="E536" s="29"/>
      <c r="F536" s="28" t="str">
        <f t="shared" si="107"/>
        <v>-</v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2" customHeight="1" x14ac:dyDescent="0.25">
      <c r="A537" s="24">
        <v>5114</v>
      </c>
      <c r="B537" s="25" t="s">
        <v>1022</v>
      </c>
      <c r="C537" s="26" t="s">
        <v>1023</v>
      </c>
      <c r="D537" s="29"/>
      <c r="E537" s="29"/>
      <c r="F537" s="28" t="str">
        <f t="shared" si="107"/>
        <v>-</v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2" customHeight="1" x14ac:dyDescent="0.25">
      <c r="A538" s="24">
        <v>5115</v>
      </c>
      <c r="B538" s="25" t="s">
        <v>1024</v>
      </c>
      <c r="C538" s="26" t="s">
        <v>1025</v>
      </c>
      <c r="D538" s="29"/>
      <c r="E538" s="29"/>
      <c r="F538" s="28" t="str">
        <f t="shared" si="107"/>
        <v>-</v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2" customHeight="1" x14ac:dyDescent="0.25">
      <c r="A539" s="24">
        <v>5116</v>
      </c>
      <c r="B539" s="25" t="s">
        <v>1026</v>
      </c>
      <c r="C539" s="26" t="s">
        <v>1027</v>
      </c>
      <c r="D539" s="29"/>
      <c r="E539" s="29"/>
      <c r="F539" s="28" t="str">
        <f t="shared" si="107"/>
        <v>-</v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2" customHeight="1" x14ac:dyDescent="0.25">
      <c r="A540" s="24">
        <v>512</v>
      </c>
      <c r="B540" s="30" t="s">
        <v>1028</v>
      </c>
      <c r="C540" s="26" t="s">
        <v>1029</v>
      </c>
      <c r="D540" s="27">
        <f t="shared" ref="D540:E540" si="139">SUM(D541:D542)</f>
        <v>0</v>
      </c>
      <c r="E540" s="27">
        <f t="shared" si="139"/>
        <v>0</v>
      </c>
      <c r="F540" s="28" t="str">
        <f t="shared" si="107"/>
        <v>-</v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2" customHeight="1" x14ac:dyDescent="0.25">
      <c r="A541" s="24">
        <v>5121</v>
      </c>
      <c r="B541" s="25" t="s">
        <v>1030</v>
      </c>
      <c r="C541" s="26" t="s">
        <v>1031</v>
      </c>
      <c r="D541" s="29"/>
      <c r="E541" s="29"/>
      <c r="F541" s="28" t="str">
        <f t="shared" si="107"/>
        <v>-</v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2" customHeight="1" x14ac:dyDescent="0.25">
      <c r="A542" s="24">
        <v>5122</v>
      </c>
      <c r="B542" s="25" t="s">
        <v>1032</v>
      </c>
      <c r="C542" s="26" t="s">
        <v>1033</v>
      </c>
      <c r="D542" s="29"/>
      <c r="E542" s="29"/>
      <c r="F542" s="28" t="str">
        <f t="shared" si="107"/>
        <v>-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24" x14ac:dyDescent="0.25">
      <c r="A543" s="24">
        <v>513</v>
      </c>
      <c r="B543" s="25" t="s">
        <v>1034</v>
      </c>
      <c r="C543" s="26" t="s">
        <v>1035</v>
      </c>
      <c r="D543" s="27">
        <f t="shared" ref="D543:E543" si="140">SUM(D544:D546)</f>
        <v>0</v>
      </c>
      <c r="E543" s="27">
        <f t="shared" si="140"/>
        <v>0</v>
      </c>
      <c r="F543" s="28" t="str">
        <f t="shared" si="107"/>
        <v>-</v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2" customHeight="1" x14ac:dyDescent="0.25">
      <c r="A544" s="24">
        <v>5132</v>
      </c>
      <c r="B544" s="25" t="s">
        <v>1036</v>
      </c>
      <c r="C544" s="26" t="s">
        <v>1037</v>
      </c>
      <c r="D544" s="29"/>
      <c r="E544" s="29"/>
      <c r="F544" s="28" t="str">
        <f t="shared" si="107"/>
        <v>-</v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2" customHeight="1" x14ac:dyDescent="0.25">
      <c r="A545" s="46">
        <v>5133</v>
      </c>
      <c r="B545" s="25" t="s">
        <v>1038</v>
      </c>
      <c r="C545" s="47" t="s">
        <v>1039</v>
      </c>
      <c r="D545" s="29"/>
      <c r="E545" s="29"/>
      <c r="F545" s="28" t="str">
        <f t="shared" si="107"/>
        <v>-</v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2" customHeight="1" x14ac:dyDescent="0.25">
      <c r="A546" s="46">
        <v>5134</v>
      </c>
      <c r="B546" s="25" t="s">
        <v>1040</v>
      </c>
      <c r="C546" s="47" t="s">
        <v>1041</v>
      </c>
      <c r="D546" s="29"/>
      <c r="E546" s="29"/>
      <c r="F546" s="28" t="str">
        <f t="shared" si="107"/>
        <v>-</v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2" customHeight="1" x14ac:dyDescent="0.25">
      <c r="A547" s="24">
        <v>514</v>
      </c>
      <c r="B547" s="30" t="s">
        <v>1042</v>
      </c>
      <c r="C547" s="26" t="s">
        <v>1043</v>
      </c>
      <c r="D547" s="29"/>
      <c r="E547" s="29"/>
      <c r="F547" s="28" t="str">
        <f t="shared" si="107"/>
        <v>-</v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2" customHeight="1" x14ac:dyDescent="0.25">
      <c r="A548" s="24">
        <v>515</v>
      </c>
      <c r="B548" s="25" t="s">
        <v>1044</v>
      </c>
      <c r="C548" s="26" t="s">
        <v>1045</v>
      </c>
      <c r="D548" s="27">
        <f t="shared" ref="D548:E548" si="141">SUM(D549:D554)</f>
        <v>0</v>
      </c>
      <c r="E548" s="27">
        <f t="shared" si="141"/>
        <v>0</v>
      </c>
      <c r="F548" s="28" t="str">
        <f t="shared" si="107"/>
        <v>-</v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2" customHeight="1" x14ac:dyDescent="0.25">
      <c r="A549" s="24">
        <v>5153</v>
      </c>
      <c r="B549" s="25" t="s">
        <v>1046</v>
      </c>
      <c r="C549" s="26" t="s">
        <v>1047</v>
      </c>
      <c r="D549" s="29"/>
      <c r="E549" s="29"/>
      <c r="F549" s="28" t="str">
        <f t="shared" si="107"/>
        <v>-</v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2" customHeight="1" x14ac:dyDescent="0.25">
      <c r="A550" s="24">
        <v>5154</v>
      </c>
      <c r="B550" s="25" t="s">
        <v>1048</v>
      </c>
      <c r="C550" s="26" t="s">
        <v>1049</v>
      </c>
      <c r="D550" s="29"/>
      <c r="E550" s="29"/>
      <c r="F550" s="28" t="str">
        <f t="shared" si="107"/>
        <v>-</v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2" customHeight="1" x14ac:dyDescent="0.25">
      <c r="A551" s="24">
        <v>5155</v>
      </c>
      <c r="B551" s="25" t="s">
        <v>1050</v>
      </c>
      <c r="C551" s="26" t="s">
        <v>1051</v>
      </c>
      <c r="D551" s="29"/>
      <c r="E551" s="29"/>
      <c r="F551" s="28" t="str">
        <f t="shared" si="107"/>
        <v>-</v>
      </c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2" customHeight="1" x14ac:dyDescent="0.25">
      <c r="A552" s="24">
        <v>5156</v>
      </c>
      <c r="B552" s="25" t="s">
        <v>1052</v>
      </c>
      <c r="C552" s="26" t="s">
        <v>1053</v>
      </c>
      <c r="D552" s="29"/>
      <c r="E552" s="29"/>
      <c r="F552" s="28" t="str">
        <f t="shared" si="107"/>
        <v>-</v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2" customHeight="1" x14ac:dyDescent="0.25">
      <c r="A553" s="24">
        <v>5157</v>
      </c>
      <c r="B553" s="25" t="s">
        <v>1054</v>
      </c>
      <c r="C553" s="26" t="s">
        <v>1055</v>
      </c>
      <c r="D553" s="29"/>
      <c r="E553" s="29"/>
      <c r="F553" s="28" t="str">
        <f t="shared" si="107"/>
        <v>-</v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2" customHeight="1" x14ac:dyDescent="0.25">
      <c r="A554" s="24">
        <v>5158</v>
      </c>
      <c r="B554" s="25" t="s">
        <v>1056</v>
      </c>
      <c r="C554" s="26" t="s">
        <v>1057</v>
      </c>
      <c r="D554" s="29"/>
      <c r="E554" s="29"/>
      <c r="F554" s="28" t="str">
        <f t="shared" si="107"/>
        <v>-</v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2" customHeight="1" x14ac:dyDescent="0.25">
      <c r="A555" s="24">
        <v>516</v>
      </c>
      <c r="B555" s="30" t="s">
        <v>1058</v>
      </c>
      <c r="C555" s="26" t="s">
        <v>1059</v>
      </c>
      <c r="D555" s="27">
        <f t="shared" ref="D555:E555" si="142">SUM(D556:D559)</f>
        <v>0</v>
      </c>
      <c r="E555" s="27">
        <f t="shared" si="142"/>
        <v>0</v>
      </c>
      <c r="F555" s="28" t="str">
        <f t="shared" si="107"/>
        <v>-</v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2" customHeight="1" x14ac:dyDescent="0.25">
      <c r="A556" s="24">
        <v>5163</v>
      </c>
      <c r="B556" s="25" t="s">
        <v>1060</v>
      </c>
      <c r="C556" s="26" t="s">
        <v>1061</v>
      </c>
      <c r="D556" s="29"/>
      <c r="E556" s="29"/>
      <c r="F556" s="28" t="str">
        <f t="shared" si="107"/>
        <v>-</v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2" customHeight="1" x14ac:dyDescent="0.25">
      <c r="A557" s="24">
        <v>5164</v>
      </c>
      <c r="B557" s="25" t="s">
        <v>1062</v>
      </c>
      <c r="C557" s="26" t="s">
        <v>1063</v>
      </c>
      <c r="D557" s="29"/>
      <c r="E557" s="29"/>
      <c r="F557" s="28" t="str">
        <f t="shared" si="107"/>
        <v>-</v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2" customHeight="1" x14ac:dyDescent="0.25">
      <c r="A558" s="24">
        <v>5165</v>
      </c>
      <c r="B558" s="25" t="s">
        <v>1064</v>
      </c>
      <c r="C558" s="26" t="s">
        <v>1065</v>
      </c>
      <c r="D558" s="29"/>
      <c r="E558" s="29"/>
      <c r="F558" s="28" t="str">
        <f t="shared" si="107"/>
        <v>-</v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2" customHeight="1" x14ac:dyDescent="0.25">
      <c r="A559" s="24">
        <v>5166</v>
      </c>
      <c r="B559" s="25" t="s">
        <v>1066</v>
      </c>
      <c r="C559" s="26" t="s">
        <v>1067</v>
      </c>
      <c r="D559" s="29"/>
      <c r="E559" s="29"/>
      <c r="F559" s="28" t="str">
        <f t="shared" si="107"/>
        <v>-</v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2" customHeight="1" x14ac:dyDescent="0.25">
      <c r="A560" s="24">
        <v>517</v>
      </c>
      <c r="B560" s="25" t="s">
        <v>1068</v>
      </c>
      <c r="C560" s="26" t="s">
        <v>1069</v>
      </c>
      <c r="D560" s="27">
        <f t="shared" ref="D560:E560" si="143">SUM(D561:D567)</f>
        <v>0</v>
      </c>
      <c r="E560" s="27">
        <f t="shared" si="143"/>
        <v>0</v>
      </c>
      <c r="F560" s="28" t="str">
        <f t="shared" si="107"/>
        <v>-</v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2" customHeight="1" x14ac:dyDescent="0.25">
      <c r="A561" s="24">
        <v>5171</v>
      </c>
      <c r="B561" s="25" t="s">
        <v>1070</v>
      </c>
      <c r="C561" s="26" t="s">
        <v>1071</v>
      </c>
      <c r="D561" s="29"/>
      <c r="E561" s="29"/>
      <c r="F561" s="28" t="str">
        <f t="shared" si="107"/>
        <v>-</v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2" customHeight="1" x14ac:dyDescent="0.25">
      <c r="A562" s="24">
        <v>5172</v>
      </c>
      <c r="B562" s="25" t="s">
        <v>1072</v>
      </c>
      <c r="C562" s="26" t="s">
        <v>1073</v>
      </c>
      <c r="D562" s="29"/>
      <c r="E562" s="29"/>
      <c r="F562" s="28" t="str">
        <f t="shared" si="107"/>
        <v>-</v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2" customHeight="1" x14ac:dyDescent="0.25">
      <c r="A563" s="24">
        <v>5173</v>
      </c>
      <c r="B563" s="25" t="s">
        <v>1074</v>
      </c>
      <c r="C563" s="26" t="s">
        <v>1075</v>
      </c>
      <c r="D563" s="29"/>
      <c r="E563" s="29"/>
      <c r="F563" s="28" t="str">
        <f t="shared" si="107"/>
        <v>-</v>
      </c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2" customHeight="1" x14ac:dyDescent="0.25">
      <c r="A564" s="24">
        <v>5174</v>
      </c>
      <c r="B564" s="25" t="s">
        <v>1076</v>
      </c>
      <c r="C564" s="26" t="s">
        <v>1077</v>
      </c>
      <c r="D564" s="29"/>
      <c r="E564" s="29"/>
      <c r="F564" s="28" t="str">
        <f t="shared" si="107"/>
        <v>-</v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2" customHeight="1" x14ac:dyDescent="0.25">
      <c r="A565" s="24">
        <v>5175</v>
      </c>
      <c r="B565" s="25" t="s">
        <v>1078</v>
      </c>
      <c r="C565" s="26" t="s">
        <v>1079</v>
      </c>
      <c r="D565" s="29"/>
      <c r="E565" s="29"/>
      <c r="F565" s="28" t="str">
        <f t="shared" si="107"/>
        <v>-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2" customHeight="1" x14ac:dyDescent="0.25">
      <c r="A566" s="24">
        <v>5176</v>
      </c>
      <c r="B566" s="25" t="s">
        <v>1080</v>
      </c>
      <c r="C566" s="26" t="s">
        <v>1081</v>
      </c>
      <c r="D566" s="29"/>
      <c r="E566" s="29"/>
      <c r="F566" s="28" t="str">
        <f t="shared" si="107"/>
        <v>-</v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2" customHeight="1" x14ac:dyDescent="0.25">
      <c r="A567" s="24">
        <v>5177</v>
      </c>
      <c r="B567" s="30" t="s">
        <v>1082</v>
      </c>
      <c r="C567" s="26" t="s">
        <v>1083</v>
      </c>
      <c r="D567" s="29"/>
      <c r="E567" s="29"/>
      <c r="F567" s="28" t="str">
        <f t="shared" si="107"/>
        <v>-</v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2" customHeight="1" x14ac:dyDescent="0.25">
      <c r="A568" s="24" t="s">
        <v>1084</v>
      </c>
      <c r="B568" s="25" t="s">
        <v>1085</v>
      </c>
      <c r="C568" s="26" t="s">
        <v>1084</v>
      </c>
      <c r="D568" s="27">
        <f t="shared" ref="D568:E568" si="144">SUM(D569:D571)</f>
        <v>0</v>
      </c>
      <c r="E568" s="27">
        <f t="shared" si="144"/>
        <v>0</v>
      </c>
      <c r="F568" s="28" t="str">
        <f t="shared" si="107"/>
        <v>-</v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2" customHeight="1" x14ac:dyDescent="0.25">
      <c r="A569" s="24" t="s">
        <v>1086</v>
      </c>
      <c r="B569" s="25" t="s">
        <v>1087</v>
      </c>
      <c r="C569" s="26" t="s">
        <v>1086</v>
      </c>
      <c r="D569" s="29"/>
      <c r="E569" s="29"/>
      <c r="F569" s="28" t="str">
        <f t="shared" si="107"/>
        <v>-</v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2" customHeight="1" x14ac:dyDescent="0.25">
      <c r="A570" s="24" t="s">
        <v>1088</v>
      </c>
      <c r="B570" s="25" t="s">
        <v>1089</v>
      </c>
      <c r="C570" s="26" t="s">
        <v>1088</v>
      </c>
      <c r="D570" s="29"/>
      <c r="E570" s="29"/>
      <c r="F570" s="28" t="str">
        <f t="shared" si="107"/>
        <v>-</v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2" customHeight="1" x14ac:dyDescent="0.25">
      <c r="A571" s="24" t="s">
        <v>1090</v>
      </c>
      <c r="B571" s="25" t="s">
        <v>1091</v>
      </c>
      <c r="C571" s="26" t="s">
        <v>1090</v>
      </c>
      <c r="D571" s="29"/>
      <c r="E571" s="29"/>
      <c r="F571" s="28" t="str">
        <f t="shared" si="107"/>
        <v>-</v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2" customHeight="1" x14ac:dyDescent="0.25">
      <c r="A572" s="24">
        <v>52</v>
      </c>
      <c r="B572" s="25" t="s">
        <v>1092</v>
      </c>
      <c r="C572" s="26" t="s">
        <v>1093</v>
      </c>
      <c r="D572" s="27">
        <f t="shared" ref="D572:E572" si="145">D573+D576+D579+D582</f>
        <v>0</v>
      </c>
      <c r="E572" s="27">
        <f t="shared" si="145"/>
        <v>0</v>
      </c>
      <c r="F572" s="28" t="str">
        <f t="shared" si="107"/>
        <v>-</v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2" customHeight="1" x14ac:dyDescent="0.25">
      <c r="A573" s="24">
        <v>521</v>
      </c>
      <c r="B573" s="25" t="s">
        <v>1094</v>
      </c>
      <c r="C573" s="26" t="s">
        <v>1095</v>
      </c>
      <c r="D573" s="27">
        <f t="shared" ref="D573:E573" si="146">SUM(D574:D575)</f>
        <v>0</v>
      </c>
      <c r="E573" s="27">
        <f t="shared" si="146"/>
        <v>0</v>
      </c>
      <c r="F573" s="28" t="str">
        <f t="shared" si="107"/>
        <v>-</v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2" customHeight="1" x14ac:dyDescent="0.25">
      <c r="A574" s="24">
        <v>5211</v>
      </c>
      <c r="B574" s="25" t="s">
        <v>1096</v>
      </c>
      <c r="C574" s="26" t="s">
        <v>1097</v>
      </c>
      <c r="D574" s="29"/>
      <c r="E574" s="29"/>
      <c r="F574" s="28" t="str">
        <f t="shared" si="107"/>
        <v>-</v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2" customHeight="1" x14ac:dyDescent="0.25">
      <c r="A575" s="24">
        <v>5212</v>
      </c>
      <c r="B575" s="25" t="s">
        <v>1098</v>
      </c>
      <c r="C575" s="26" t="s">
        <v>1099</v>
      </c>
      <c r="D575" s="29"/>
      <c r="E575" s="29"/>
      <c r="F575" s="28" t="str">
        <f t="shared" si="107"/>
        <v>-</v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2" customHeight="1" x14ac:dyDescent="0.25">
      <c r="A576" s="24">
        <v>522</v>
      </c>
      <c r="B576" s="25" t="s">
        <v>1100</v>
      </c>
      <c r="C576" s="26" t="s">
        <v>1101</v>
      </c>
      <c r="D576" s="27">
        <f t="shared" ref="D576:E576" si="147">SUM(D577:D578)</f>
        <v>0</v>
      </c>
      <c r="E576" s="27">
        <f t="shared" si="147"/>
        <v>0</v>
      </c>
      <c r="F576" s="28" t="str">
        <f t="shared" si="107"/>
        <v>-</v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2" customHeight="1" x14ac:dyDescent="0.25">
      <c r="A577" s="24">
        <v>5221</v>
      </c>
      <c r="B577" s="25" t="s">
        <v>886</v>
      </c>
      <c r="C577" s="26" t="s">
        <v>1102</v>
      </c>
      <c r="D577" s="29"/>
      <c r="E577" s="29"/>
      <c r="F577" s="28" t="str">
        <f t="shared" si="107"/>
        <v>-</v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2" customHeight="1" x14ac:dyDescent="0.25">
      <c r="A578" s="24">
        <v>5222</v>
      </c>
      <c r="B578" s="25" t="s">
        <v>888</v>
      </c>
      <c r="C578" s="26" t="s">
        <v>1103</v>
      </c>
      <c r="D578" s="29"/>
      <c r="E578" s="29"/>
      <c r="F578" s="28" t="str">
        <f t="shared" si="107"/>
        <v>-</v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2" customHeight="1" x14ac:dyDescent="0.25">
      <c r="A579" s="24">
        <v>523</v>
      </c>
      <c r="B579" s="25" t="s">
        <v>1104</v>
      </c>
      <c r="C579" s="26" t="s">
        <v>1105</v>
      </c>
      <c r="D579" s="27">
        <f t="shared" ref="D579:E579" si="148">SUM(D580:D581)</f>
        <v>0</v>
      </c>
      <c r="E579" s="27">
        <f t="shared" si="148"/>
        <v>0</v>
      </c>
      <c r="F579" s="28" t="str">
        <f t="shared" si="107"/>
        <v>-</v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2" customHeight="1" x14ac:dyDescent="0.25">
      <c r="A580" s="24">
        <v>5231</v>
      </c>
      <c r="B580" s="25" t="s">
        <v>892</v>
      </c>
      <c r="C580" s="26" t="s">
        <v>1106</v>
      </c>
      <c r="D580" s="29"/>
      <c r="E580" s="29"/>
      <c r="F580" s="28" t="str">
        <f t="shared" si="107"/>
        <v>-</v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2" customHeight="1" x14ac:dyDescent="0.25">
      <c r="A581" s="24">
        <v>5232</v>
      </c>
      <c r="B581" s="25" t="s">
        <v>894</v>
      </c>
      <c r="C581" s="26" t="s">
        <v>1107</v>
      </c>
      <c r="D581" s="29"/>
      <c r="E581" s="29"/>
      <c r="F581" s="28" t="str">
        <f t="shared" si="107"/>
        <v>-</v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2" customHeight="1" x14ac:dyDescent="0.25">
      <c r="A582" s="24">
        <v>524</v>
      </c>
      <c r="B582" s="25" t="s">
        <v>1108</v>
      </c>
      <c r="C582" s="26" t="s">
        <v>1109</v>
      </c>
      <c r="D582" s="27">
        <f t="shared" ref="D582:E582" si="149">SUM(D583:D584)</f>
        <v>0</v>
      </c>
      <c r="E582" s="27">
        <f t="shared" si="149"/>
        <v>0</v>
      </c>
      <c r="F582" s="28" t="str">
        <f t="shared" si="107"/>
        <v>-</v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2" customHeight="1" x14ac:dyDescent="0.25">
      <c r="A583" s="46">
        <v>5241</v>
      </c>
      <c r="B583" s="25" t="s">
        <v>1110</v>
      </c>
      <c r="C583" s="47" t="s">
        <v>1111</v>
      </c>
      <c r="D583" s="29"/>
      <c r="E583" s="29"/>
      <c r="F583" s="28" t="str">
        <f t="shared" si="107"/>
        <v>-</v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2" customHeight="1" x14ac:dyDescent="0.25">
      <c r="A584" s="46">
        <v>5242</v>
      </c>
      <c r="B584" s="25" t="s">
        <v>1012</v>
      </c>
      <c r="C584" s="47" t="s">
        <v>1112</v>
      </c>
      <c r="D584" s="29"/>
      <c r="E584" s="29"/>
      <c r="F584" s="28" t="str">
        <f t="shared" si="107"/>
        <v>-</v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2" customHeight="1" x14ac:dyDescent="0.25">
      <c r="A585" s="24">
        <v>53</v>
      </c>
      <c r="B585" s="25" t="s">
        <v>1113</v>
      </c>
      <c r="C585" s="26" t="s">
        <v>1114</v>
      </c>
      <c r="D585" s="27">
        <f>D586+D590+D592+D595</f>
        <v>0</v>
      </c>
      <c r="E585" s="27">
        <f>E586+E590+E592+E595</f>
        <v>0</v>
      </c>
      <c r="F585" s="28" t="str">
        <f t="shared" si="107"/>
        <v>-</v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2" customHeight="1" x14ac:dyDescent="0.25">
      <c r="A586" s="24">
        <v>531</v>
      </c>
      <c r="B586" s="30" t="s">
        <v>1115</v>
      </c>
      <c r="C586" s="26" t="s">
        <v>1116</v>
      </c>
      <c r="D586" s="27">
        <f t="shared" ref="D586:E586" si="150">SUM(D587:D589)</f>
        <v>0</v>
      </c>
      <c r="E586" s="27">
        <f t="shared" si="150"/>
        <v>0</v>
      </c>
      <c r="F586" s="28" t="str">
        <f t="shared" si="107"/>
        <v>-</v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2" customHeight="1" x14ac:dyDescent="0.25">
      <c r="A587" s="24">
        <v>5312</v>
      </c>
      <c r="B587" s="25" t="s">
        <v>906</v>
      </c>
      <c r="C587" s="26" t="s">
        <v>1117</v>
      </c>
      <c r="D587" s="29"/>
      <c r="E587" s="29"/>
      <c r="F587" s="28" t="str">
        <f t="shared" si="107"/>
        <v>-</v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2" customHeight="1" x14ac:dyDescent="0.25">
      <c r="A588" s="24">
        <v>5313</v>
      </c>
      <c r="B588" s="25" t="s">
        <v>908</v>
      </c>
      <c r="C588" s="26" t="s">
        <v>1118</v>
      </c>
      <c r="D588" s="29"/>
      <c r="E588" s="29"/>
      <c r="F588" s="28" t="str">
        <f t="shared" si="107"/>
        <v>-</v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2" customHeight="1" x14ac:dyDescent="0.25">
      <c r="A589" s="24">
        <v>5314</v>
      </c>
      <c r="B589" s="25" t="s">
        <v>910</v>
      </c>
      <c r="C589" s="26" t="s">
        <v>1119</v>
      </c>
      <c r="D589" s="29"/>
      <c r="E589" s="29"/>
      <c r="F589" s="28" t="str">
        <f t="shared" si="107"/>
        <v>-</v>
      </c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2" customHeight="1" x14ac:dyDescent="0.25">
      <c r="A590" s="24">
        <v>532</v>
      </c>
      <c r="B590" s="25" t="s">
        <v>1120</v>
      </c>
      <c r="C590" s="26" t="s">
        <v>1121</v>
      </c>
      <c r="D590" s="27">
        <f t="shared" ref="D590:E590" si="151">D591</f>
        <v>0</v>
      </c>
      <c r="E590" s="27">
        <f t="shared" si="151"/>
        <v>0</v>
      </c>
      <c r="F590" s="28" t="str">
        <f t="shared" si="107"/>
        <v>-</v>
      </c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2" customHeight="1" x14ac:dyDescent="0.25">
      <c r="A591" s="24">
        <v>5321</v>
      </c>
      <c r="B591" s="25" t="s">
        <v>1122</v>
      </c>
      <c r="C591" s="26" t="s">
        <v>1123</v>
      </c>
      <c r="D591" s="29"/>
      <c r="E591" s="29"/>
      <c r="F591" s="28" t="str">
        <f t="shared" si="107"/>
        <v>-</v>
      </c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2" customHeight="1" x14ac:dyDescent="0.25">
      <c r="A592" s="24">
        <v>533</v>
      </c>
      <c r="B592" s="25" t="s">
        <v>1124</v>
      </c>
      <c r="C592" s="26" t="s">
        <v>1125</v>
      </c>
      <c r="D592" s="27">
        <f t="shared" ref="D592:E592" si="152">SUM(D593:D594)</f>
        <v>0</v>
      </c>
      <c r="E592" s="27">
        <f t="shared" si="152"/>
        <v>0</v>
      </c>
      <c r="F592" s="28" t="str">
        <f t="shared" si="107"/>
        <v>-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2" customHeight="1" x14ac:dyDescent="0.25">
      <c r="A593" s="24">
        <v>5331</v>
      </c>
      <c r="B593" s="30" t="s">
        <v>1126</v>
      </c>
      <c r="C593" s="26" t="s">
        <v>1127</v>
      </c>
      <c r="D593" s="29"/>
      <c r="E593" s="29"/>
      <c r="F593" s="28" t="str">
        <f t="shared" si="107"/>
        <v>-</v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2" customHeight="1" x14ac:dyDescent="0.25">
      <c r="A594" s="24">
        <v>5332</v>
      </c>
      <c r="B594" s="25" t="s">
        <v>1128</v>
      </c>
      <c r="C594" s="26" t="s">
        <v>1129</v>
      </c>
      <c r="D594" s="29"/>
      <c r="E594" s="29"/>
      <c r="F594" s="28" t="str">
        <f t="shared" si="107"/>
        <v>-</v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2" customHeight="1" x14ac:dyDescent="0.25">
      <c r="A595" s="46">
        <v>534</v>
      </c>
      <c r="B595" s="25" t="s">
        <v>1130</v>
      </c>
      <c r="C595" s="47" t="s">
        <v>1131</v>
      </c>
      <c r="D595" s="27">
        <f t="shared" ref="D595:E595" si="153">SUM(D596:D597)</f>
        <v>0</v>
      </c>
      <c r="E595" s="27">
        <f t="shared" si="153"/>
        <v>0</v>
      </c>
      <c r="F595" s="28" t="str">
        <f t="shared" si="107"/>
        <v>-</v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2" customHeight="1" x14ac:dyDescent="0.25">
      <c r="A596" s="24">
        <v>5341</v>
      </c>
      <c r="B596" s="25" t="s">
        <v>1132</v>
      </c>
      <c r="C596" s="26" t="s">
        <v>1133</v>
      </c>
      <c r="D596" s="29"/>
      <c r="E596" s="29"/>
      <c r="F596" s="28" t="str">
        <f t="shared" si="107"/>
        <v>-</v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2" customHeight="1" x14ac:dyDescent="0.25">
      <c r="A597" s="24">
        <v>5342</v>
      </c>
      <c r="B597" s="25" t="s">
        <v>924</v>
      </c>
      <c r="C597" s="26" t="s">
        <v>1134</v>
      </c>
      <c r="D597" s="29"/>
      <c r="E597" s="29"/>
      <c r="F597" s="28" t="str">
        <f t="shared" si="107"/>
        <v>-</v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2" customHeight="1" x14ac:dyDescent="0.25">
      <c r="A598" s="24">
        <v>54</v>
      </c>
      <c r="B598" s="30" t="s">
        <v>1135</v>
      </c>
      <c r="C598" s="26" t="s">
        <v>1136</v>
      </c>
      <c r="D598" s="27">
        <f t="shared" ref="D598:E598" si="154">D599+D604+D608+D610+D617+D622</f>
        <v>0</v>
      </c>
      <c r="E598" s="27">
        <f t="shared" si="154"/>
        <v>0</v>
      </c>
      <c r="F598" s="28" t="str">
        <f t="shared" si="107"/>
        <v>-</v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24" customHeight="1" x14ac:dyDescent="0.25">
      <c r="A599" s="24">
        <v>541</v>
      </c>
      <c r="B599" s="25" t="s">
        <v>1137</v>
      </c>
      <c r="C599" s="26" t="s">
        <v>1138</v>
      </c>
      <c r="D599" s="27">
        <f t="shared" ref="D599:E599" si="155">SUM(D600:D603)</f>
        <v>0</v>
      </c>
      <c r="E599" s="27">
        <f t="shared" si="155"/>
        <v>0</v>
      </c>
      <c r="F599" s="28" t="str">
        <f t="shared" si="107"/>
        <v>-</v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2" customHeight="1" x14ac:dyDescent="0.25">
      <c r="A600" s="24">
        <v>5413</v>
      </c>
      <c r="B600" s="25" t="s">
        <v>1139</v>
      </c>
      <c r="C600" s="26" t="s">
        <v>1140</v>
      </c>
      <c r="D600" s="29"/>
      <c r="E600" s="29"/>
      <c r="F600" s="28" t="str">
        <f t="shared" si="107"/>
        <v>-</v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2" customHeight="1" x14ac:dyDescent="0.25">
      <c r="A601" s="24">
        <v>5414</v>
      </c>
      <c r="B601" s="25" t="s">
        <v>1141</v>
      </c>
      <c r="C601" s="26" t="s">
        <v>1142</v>
      </c>
      <c r="D601" s="29"/>
      <c r="E601" s="29"/>
      <c r="F601" s="28" t="str">
        <f t="shared" si="107"/>
        <v>-</v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2" customHeight="1" x14ac:dyDescent="0.25">
      <c r="A602" s="24">
        <v>5415</v>
      </c>
      <c r="B602" s="25" t="s">
        <v>1143</v>
      </c>
      <c r="C602" s="26" t="s">
        <v>1144</v>
      </c>
      <c r="D602" s="29"/>
      <c r="E602" s="29"/>
      <c r="F602" s="28" t="str">
        <f t="shared" si="107"/>
        <v>-</v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2" customHeight="1" x14ac:dyDescent="0.25">
      <c r="A603" s="24">
        <v>5416</v>
      </c>
      <c r="B603" s="25" t="s">
        <v>1145</v>
      </c>
      <c r="C603" s="26" t="s">
        <v>1146</v>
      </c>
      <c r="D603" s="29"/>
      <c r="E603" s="29"/>
      <c r="F603" s="28" t="str">
        <f t="shared" si="107"/>
        <v>-</v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24" customHeight="1" x14ac:dyDescent="0.25">
      <c r="A604" s="24">
        <v>542</v>
      </c>
      <c r="B604" s="25" t="s">
        <v>1147</v>
      </c>
      <c r="C604" s="26" t="s">
        <v>1148</v>
      </c>
      <c r="D604" s="27">
        <f t="shared" ref="D604:E604" si="156">SUM(D605:D607)</f>
        <v>0</v>
      </c>
      <c r="E604" s="27">
        <f t="shared" si="156"/>
        <v>0</v>
      </c>
      <c r="F604" s="28" t="str">
        <f t="shared" si="107"/>
        <v>-</v>
      </c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2" customHeight="1" x14ac:dyDescent="0.25">
      <c r="A605" s="24">
        <v>5422</v>
      </c>
      <c r="B605" s="25" t="s">
        <v>1149</v>
      </c>
      <c r="C605" s="26" t="s">
        <v>1150</v>
      </c>
      <c r="D605" s="29"/>
      <c r="E605" s="29"/>
      <c r="F605" s="28" t="str">
        <f t="shared" si="107"/>
        <v>-</v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2" customHeight="1" x14ac:dyDescent="0.25">
      <c r="A606" s="24">
        <v>5423</v>
      </c>
      <c r="B606" s="25" t="s">
        <v>1151</v>
      </c>
      <c r="C606" s="26" t="s">
        <v>1152</v>
      </c>
      <c r="D606" s="29"/>
      <c r="E606" s="29"/>
      <c r="F606" s="28" t="str">
        <f t="shared" si="107"/>
        <v>-</v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2" customHeight="1" x14ac:dyDescent="0.25">
      <c r="A607" s="24">
        <v>5424</v>
      </c>
      <c r="B607" s="25" t="s">
        <v>1153</v>
      </c>
      <c r="C607" s="26" t="s">
        <v>1154</v>
      </c>
      <c r="D607" s="29"/>
      <c r="E607" s="29"/>
      <c r="F607" s="28" t="str">
        <f t="shared" si="107"/>
        <v>-</v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2" customHeight="1" x14ac:dyDescent="0.25">
      <c r="A608" s="24">
        <v>543</v>
      </c>
      <c r="B608" s="25" t="s">
        <v>1155</v>
      </c>
      <c r="C608" s="26" t="s">
        <v>1156</v>
      </c>
      <c r="D608" s="27">
        <f t="shared" ref="D608:E608" si="157">D609</f>
        <v>0</v>
      </c>
      <c r="E608" s="27">
        <f t="shared" si="157"/>
        <v>0</v>
      </c>
      <c r="F608" s="28" t="str">
        <f t="shared" si="107"/>
        <v>-</v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2" customHeight="1" x14ac:dyDescent="0.25">
      <c r="A609" s="24">
        <v>5431</v>
      </c>
      <c r="B609" s="25" t="s">
        <v>1157</v>
      </c>
      <c r="C609" s="26" t="s">
        <v>1158</v>
      </c>
      <c r="D609" s="29"/>
      <c r="E609" s="29"/>
      <c r="F609" s="28" t="str">
        <f t="shared" si="107"/>
        <v>-</v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24" customHeight="1" x14ac:dyDescent="0.25">
      <c r="A610" s="24">
        <v>544</v>
      </c>
      <c r="B610" s="25" t="s">
        <v>1159</v>
      </c>
      <c r="C610" s="26" t="s">
        <v>1160</v>
      </c>
      <c r="D610" s="27">
        <f t="shared" ref="D610:E610" si="158">SUM(D611:D616)</f>
        <v>0</v>
      </c>
      <c r="E610" s="27">
        <f t="shared" si="158"/>
        <v>0</v>
      </c>
      <c r="F610" s="28" t="str">
        <f t="shared" si="107"/>
        <v>-</v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2" customHeight="1" x14ac:dyDescent="0.25">
      <c r="A611" s="24">
        <v>5443</v>
      </c>
      <c r="B611" s="25" t="s">
        <v>1161</v>
      </c>
      <c r="C611" s="26" t="s">
        <v>1162</v>
      </c>
      <c r="D611" s="29"/>
      <c r="E611" s="29"/>
      <c r="F611" s="28" t="str">
        <f t="shared" si="107"/>
        <v>-</v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2" customHeight="1" x14ac:dyDescent="0.25">
      <c r="A612" s="24">
        <v>5444</v>
      </c>
      <c r="B612" s="30" t="s">
        <v>1163</v>
      </c>
      <c r="C612" s="26" t="s">
        <v>1164</v>
      </c>
      <c r="D612" s="29"/>
      <c r="E612" s="29"/>
      <c r="F612" s="28" t="str">
        <f t="shared" si="107"/>
        <v>-</v>
      </c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2" customHeight="1" x14ac:dyDescent="0.25">
      <c r="A613" s="46">
        <v>5445</v>
      </c>
      <c r="B613" s="25" t="s">
        <v>1165</v>
      </c>
      <c r="C613" s="47" t="s">
        <v>1166</v>
      </c>
      <c r="D613" s="29"/>
      <c r="E613" s="29"/>
      <c r="F613" s="28" t="str">
        <f t="shared" si="107"/>
        <v>-</v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2" customHeight="1" x14ac:dyDescent="0.25">
      <c r="A614" s="24">
        <v>5446</v>
      </c>
      <c r="B614" s="25" t="s">
        <v>1167</v>
      </c>
      <c r="C614" s="26" t="s">
        <v>1168</v>
      </c>
      <c r="D614" s="29"/>
      <c r="E614" s="29"/>
      <c r="F614" s="28" t="str">
        <f t="shared" si="107"/>
        <v>-</v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2" customHeight="1" x14ac:dyDescent="0.25">
      <c r="A615" s="24">
        <v>5447</v>
      </c>
      <c r="B615" s="25" t="s">
        <v>1169</v>
      </c>
      <c r="C615" s="26" t="s">
        <v>1170</v>
      </c>
      <c r="D615" s="29"/>
      <c r="E615" s="29"/>
      <c r="F615" s="28" t="str">
        <f t="shared" si="107"/>
        <v>-</v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2" customHeight="1" x14ac:dyDescent="0.25">
      <c r="A616" s="24">
        <v>5448</v>
      </c>
      <c r="B616" s="25" t="s">
        <v>1171</v>
      </c>
      <c r="C616" s="26" t="s">
        <v>1172</v>
      </c>
      <c r="D616" s="29"/>
      <c r="E616" s="29"/>
      <c r="F616" s="28" t="str">
        <f t="shared" si="107"/>
        <v>-</v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2" customHeight="1" x14ac:dyDescent="0.25">
      <c r="A617" s="24">
        <v>545</v>
      </c>
      <c r="B617" s="25" t="s">
        <v>1173</v>
      </c>
      <c r="C617" s="26" t="s">
        <v>1174</v>
      </c>
      <c r="D617" s="27">
        <f t="shared" ref="D617:E617" si="159">SUM(D618:D621)</f>
        <v>0</v>
      </c>
      <c r="E617" s="27">
        <f t="shared" si="159"/>
        <v>0</v>
      </c>
      <c r="F617" s="28" t="str">
        <f t="shared" si="107"/>
        <v>-</v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2" customHeight="1" x14ac:dyDescent="0.25">
      <c r="A618" s="24">
        <v>5453</v>
      </c>
      <c r="B618" s="30" t="s">
        <v>1175</v>
      </c>
      <c r="C618" s="26" t="s">
        <v>1176</v>
      </c>
      <c r="D618" s="29"/>
      <c r="E618" s="29"/>
      <c r="F618" s="28" t="str">
        <f t="shared" si="107"/>
        <v>-</v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2" customHeight="1" x14ac:dyDescent="0.25">
      <c r="A619" s="24">
        <v>5454</v>
      </c>
      <c r="B619" s="25" t="s">
        <v>1177</v>
      </c>
      <c r="C619" s="26" t="s">
        <v>1178</v>
      </c>
      <c r="D619" s="29"/>
      <c r="E619" s="29"/>
      <c r="F619" s="28" t="str">
        <f t="shared" si="107"/>
        <v>-</v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2" customHeight="1" x14ac:dyDescent="0.25">
      <c r="A620" s="24">
        <v>5455</v>
      </c>
      <c r="B620" s="25" t="s">
        <v>1179</v>
      </c>
      <c r="C620" s="26" t="s">
        <v>1180</v>
      </c>
      <c r="D620" s="29"/>
      <c r="E620" s="29"/>
      <c r="F620" s="28" t="str">
        <f t="shared" si="107"/>
        <v>-</v>
      </c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2" customHeight="1" x14ac:dyDescent="0.25">
      <c r="A621" s="24">
        <v>5456</v>
      </c>
      <c r="B621" s="25" t="s">
        <v>1181</v>
      </c>
      <c r="C621" s="26" t="s">
        <v>1182</v>
      </c>
      <c r="D621" s="29"/>
      <c r="E621" s="29"/>
      <c r="F621" s="28" t="str">
        <f t="shared" si="107"/>
        <v>-</v>
      </c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2" customHeight="1" x14ac:dyDescent="0.25">
      <c r="A622" s="24">
        <v>547</v>
      </c>
      <c r="B622" s="25" t="s">
        <v>1183</v>
      </c>
      <c r="C622" s="26" t="s">
        <v>1184</v>
      </c>
      <c r="D622" s="27">
        <f t="shared" ref="D622:E622" si="160">SUM(D623:D629)</f>
        <v>0</v>
      </c>
      <c r="E622" s="27">
        <f t="shared" si="160"/>
        <v>0</v>
      </c>
      <c r="F622" s="28" t="str">
        <f t="shared" si="107"/>
        <v>-</v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2" customHeight="1" x14ac:dyDescent="0.25">
      <c r="A623" s="24">
        <v>5471</v>
      </c>
      <c r="B623" s="25" t="s">
        <v>1185</v>
      </c>
      <c r="C623" s="26" t="s">
        <v>1186</v>
      </c>
      <c r="D623" s="29"/>
      <c r="E623" s="29"/>
      <c r="F623" s="28" t="str">
        <f t="shared" si="107"/>
        <v>-</v>
      </c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2" customHeight="1" x14ac:dyDescent="0.25">
      <c r="A624" s="24">
        <v>5472</v>
      </c>
      <c r="B624" s="25" t="s">
        <v>1187</v>
      </c>
      <c r="C624" s="26" t="s">
        <v>1188</v>
      </c>
      <c r="D624" s="29"/>
      <c r="E624" s="29"/>
      <c r="F624" s="28" t="str">
        <f t="shared" si="107"/>
        <v>-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2" customHeight="1" x14ac:dyDescent="0.25">
      <c r="A625" s="24">
        <v>5473</v>
      </c>
      <c r="B625" s="25" t="s">
        <v>1189</v>
      </c>
      <c r="C625" s="26" t="s">
        <v>1190</v>
      </c>
      <c r="D625" s="29"/>
      <c r="E625" s="29"/>
      <c r="F625" s="28" t="str">
        <f t="shared" si="107"/>
        <v>-</v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2" customHeight="1" x14ac:dyDescent="0.25">
      <c r="A626" s="24">
        <v>5474</v>
      </c>
      <c r="B626" s="25" t="s">
        <v>1191</v>
      </c>
      <c r="C626" s="26" t="s">
        <v>1192</v>
      </c>
      <c r="D626" s="29"/>
      <c r="E626" s="29"/>
      <c r="F626" s="28" t="str">
        <f t="shared" si="107"/>
        <v>-</v>
      </c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2" customHeight="1" x14ac:dyDescent="0.25">
      <c r="A627" s="24">
        <v>5475</v>
      </c>
      <c r="B627" s="25" t="s">
        <v>1193</v>
      </c>
      <c r="C627" s="26" t="s">
        <v>1194</v>
      </c>
      <c r="D627" s="29"/>
      <c r="E627" s="29"/>
      <c r="F627" s="28" t="str">
        <f t="shared" si="107"/>
        <v>-</v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2" customHeight="1" x14ac:dyDescent="0.25">
      <c r="A628" s="24">
        <v>5476</v>
      </c>
      <c r="B628" s="25" t="s">
        <v>1195</v>
      </c>
      <c r="C628" s="26" t="s">
        <v>1196</v>
      </c>
      <c r="D628" s="29"/>
      <c r="E628" s="29"/>
      <c r="F628" s="28" t="str">
        <f t="shared" si="107"/>
        <v>-</v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2" customHeight="1" x14ac:dyDescent="0.25">
      <c r="A629" s="24">
        <v>5477</v>
      </c>
      <c r="B629" s="25" t="s">
        <v>1197</v>
      </c>
      <c r="C629" s="26" t="s">
        <v>1198</v>
      </c>
      <c r="D629" s="29"/>
      <c r="E629" s="29"/>
      <c r="F629" s="28" t="str">
        <f t="shared" si="107"/>
        <v>-</v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2" customHeight="1" x14ac:dyDescent="0.25">
      <c r="A630" s="24">
        <v>55</v>
      </c>
      <c r="B630" s="25" t="s">
        <v>1199</v>
      </c>
      <c r="C630" s="26" t="s">
        <v>1200</v>
      </c>
      <c r="D630" s="27">
        <f t="shared" ref="D630:E630" si="161">D631+D634+D637</f>
        <v>0</v>
      </c>
      <c r="E630" s="27">
        <f t="shared" si="161"/>
        <v>0</v>
      </c>
      <c r="F630" s="28" t="str">
        <f t="shared" si="107"/>
        <v>-</v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2" customHeight="1" x14ac:dyDescent="0.25">
      <c r="A631" s="24">
        <v>551</v>
      </c>
      <c r="B631" s="25" t="s">
        <v>1201</v>
      </c>
      <c r="C631" s="26" t="s">
        <v>1202</v>
      </c>
      <c r="D631" s="27">
        <f t="shared" ref="D631:E631" si="162">SUM(D632:D633)</f>
        <v>0</v>
      </c>
      <c r="E631" s="27">
        <f t="shared" si="162"/>
        <v>0</v>
      </c>
      <c r="F631" s="28" t="str">
        <f t="shared" si="107"/>
        <v>-</v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2" customHeight="1" x14ac:dyDescent="0.25">
      <c r="A632" s="24">
        <v>5511</v>
      </c>
      <c r="B632" s="25" t="s">
        <v>1203</v>
      </c>
      <c r="C632" s="26" t="s">
        <v>1204</v>
      </c>
      <c r="D632" s="29"/>
      <c r="E632" s="29"/>
      <c r="F632" s="28" t="str">
        <f t="shared" si="107"/>
        <v>-</v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2" customHeight="1" x14ac:dyDescent="0.25">
      <c r="A633" s="24">
        <v>5512</v>
      </c>
      <c r="B633" s="25" t="s">
        <v>1205</v>
      </c>
      <c r="C633" s="26" t="s">
        <v>1206</v>
      </c>
      <c r="D633" s="29"/>
      <c r="E633" s="29"/>
      <c r="F633" s="28" t="str">
        <f t="shared" si="107"/>
        <v>-</v>
      </c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2" customHeight="1" x14ac:dyDescent="0.25">
      <c r="A634" s="24">
        <v>552</v>
      </c>
      <c r="B634" s="25" t="s">
        <v>1207</v>
      </c>
      <c r="C634" s="26" t="s">
        <v>1208</v>
      </c>
      <c r="D634" s="27">
        <f t="shared" ref="D634:E634" si="163">SUM(D635:D636)</f>
        <v>0</v>
      </c>
      <c r="E634" s="27">
        <f t="shared" si="163"/>
        <v>0</v>
      </c>
      <c r="F634" s="28" t="str">
        <f t="shared" si="107"/>
        <v>-</v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2" customHeight="1" x14ac:dyDescent="0.25">
      <c r="A635" s="24">
        <v>5521</v>
      </c>
      <c r="B635" s="25" t="s">
        <v>1209</v>
      </c>
      <c r="C635" s="26" t="s">
        <v>1210</v>
      </c>
      <c r="D635" s="29"/>
      <c r="E635" s="29"/>
      <c r="F635" s="28" t="str">
        <f t="shared" si="107"/>
        <v>-</v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2" customHeight="1" x14ac:dyDescent="0.25">
      <c r="A636" s="24">
        <v>5522</v>
      </c>
      <c r="B636" s="25" t="s">
        <v>1211</v>
      </c>
      <c r="C636" s="26" t="s">
        <v>1212</v>
      </c>
      <c r="D636" s="29"/>
      <c r="E636" s="29"/>
      <c r="F636" s="28" t="str">
        <f t="shared" si="107"/>
        <v>-</v>
      </c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2" customHeight="1" x14ac:dyDescent="0.25">
      <c r="A637" s="24">
        <v>553</v>
      </c>
      <c r="B637" s="25" t="s">
        <v>1213</v>
      </c>
      <c r="C637" s="26" t="s">
        <v>1214</v>
      </c>
      <c r="D637" s="27">
        <f t="shared" ref="D637:E637" si="164">SUM(D638:D639)</f>
        <v>0</v>
      </c>
      <c r="E637" s="27">
        <f t="shared" si="164"/>
        <v>0</v>
      </c>
      <c r="F637" s="28" t="str">
        <f t="shared" si="107"/>
        <v>-</v>
      </c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2" customHeight="1" x14ac:dyDescent="0.25">
      <c r="A638" s="24">
        <v>5531</v>
      </c>
      <c r="B638" s="30" t="s">
        <v>1215</v>
      </c>
      <c r="C638" s="26" t="s">
        <v>1216</v>
      </c>
      <c r="D638" s="29"/>
      <c r="E638" s="29"/>
      <c r="F638" s="28" t="str">
        <f t="shared" si="107"/>
        <v>-</v>
      </c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2" customHeight="1" x14ac:dyDescent="0.25">
      <c r="A639" s="24">
        <v>5532</v>
      </c>
      <c r="B639" s="25" t="s">
        <v>1217</v>
      </c>
      <c r="C639" s="26" t="s">
        <v>1218</v>
      </c>
      <c r="D639" s="29"/>
      <c r="E639" s="29"/>
      <c r="F639" s="28" t="str">
        <f t="shared" si="107"/>
        <v>-</v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2" customHeight="1" x14ac:dyDescent="0.25">
      <c r="A640" s="24" t="s">
        <v>560</v>
      </c>
      <c r="B640" s="25" t="s">
        <v>1219</v>
      </c>
      <c r="C640" s="26" t="s">
        <v>1220</v>
      </c>
      <c r="D640" s="27">
        <f t="shared" ref="D640:E640" si="165">IF(D425-D533&gt;=0,D425-D533,0)</f>
        <v>0</v>
      </c>
      <c r="E640" s="27">
        <f t="shared" si="165"/>
        <v>0</v>
      </c>
      <c r="F640" s="28" t="str">
        <f t="shared" si="107"/>
        <v>-</v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2" customHeight="1" x14ac:dyDescent="0.25">
      <c r="A641" s="24" t="s">
        <v>560</v>
      </c>
      <c r="B641" s="25" t="s">
        <v>1221</v>
      </c>
      <c r="C641" s="26" t="s">
        <v>1222</v>
      </c>
      <c r="D641" s="27">
        <f t="shared" ref="D641:E641" si="166">IF(D533-D425&gt;=0,D533-D425,0)</f>
        <v>0</v>
      </c>
      <c r="E641" s="27">
        <f t="shared" si="166"/>
        <v>0</v>
      </c>
      <c r="F641" s="28" t="str">
        <f t="shared" si="107"/>
        <v>-</v>
      </c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2" customHeight="1" x14ac:dyDescent="0.25">
      <c r="A642" s="24">
        <v>92213</v>
      </c>
      <c r="B642" s="25" t="s">
        <v>1223</v>
      </c>
      <c r="C642" s="26" t="s">
        <v>1224</v>
      </c>
      <c r="D642" s="29"/>
      <c r="E642" s="29"/>
      <c r="F642" s="28" t="str">
        <f t="shared" si="107"/>
        <v>-</v>
      </c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2" customHeight="1" x14ac:dyDescent="0.25">
      <c r="A643" s="24">
        <v>92223</v>
      </c>
      <c r="B643" s="25" t="s">
        <v>1225</v>
      </c>
      <c r="C643" s="26" t="s">
        <v>1226</v>
      </c>
      <c r="D643" s="29"/>
      <c r="E643" s="29"/>
      <c r="F643" s="28" t="str">
        <f t="shared" si="107"/>
        <v>-</v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2" customHeight="1" x14ac:dyDescent="0.25">
      <c r="A644" s="24" t="s">
        <v>560</v>
      </c>
      <c r="B644" s="25" t="s">
        <v>1227</v>
      </c>
      <c r="C644" s="26" t="s">
        <v>1228</v>
      </c>
      <c r="D644" s="27">
        <f t="shared" ref="D644:E644" si="167">D417+D425</f>
        <v>0</v>
      </c>
      <c r="E644" s="27">
        <f t="shared" si="167"/>
        <v>5498.18</v>
      </c>
      <c r="F644" s="28" t="str">
        <f t="shared" si="107"/>
        <v>-</v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2" customHeight="1" x14ac:dyDescent="0.25">
      <c r="A645" s="24" t="s">
        <v>560</v>
      </c>
      <c r="B645" s="25" t="s">
        <v>1229</v>
      </c>
      <c r="C645" s="26" t="s">
        <v>1230</v>
      </c>
      <c r="D645" s="27">
        <f t="shared" ref="D645:E645" si="168">D418+D533</f>
        <v>0</v>
      </c>
      <c r="E645" s="27">
        <f t="shared" si="168"/>
        <v>5482.07</v>
      </c>
      <c r="F645" s="28" t="str">
        <f t="shared" si="107"/>
        <v>-</v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2" customHeight="1" x14ac:dyDescent="0.25">
      <c r="A646" s="24" t="s">
        <v>560</v>
      </c>
      <c r="B646" s="25" t="s">
        <v>1231</v>
      </c>
      <c r="C646" s="26" t="s">
        <v>1232</v>
      </c>
      <c r="D646" s="27">
        <f t="shared" ref="D646:E646" si="169">IF(D644&gt;=D645,D644-D645,0)</f>
        <v>0</v>
      </c>
      <c r="E646" s="27">
        <f t="shared" si="169"/>
        <v>16.110000000000582</v>
      </c>
      <c r="F646" s="28" t="str">
        <f t="shared" si="107"/>
        <v>-</v>
      </c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2" customHeight="1" x14ac:dyDescent="0.25">
      <c r="A647" s="24" t="s">
        <v>560</v>
      </c>
      <c r="B647" s="25" t="s">
        <v>1233</v>
      </c>
      <c r="C647" s="26" t="s">
        <v>1234</v>
      </c>
      <c r="D647" s="27">
        <f t="shared" ref="D647:E647" si="170">IF(D645&gt;=D644,D645-D644,0)</f>
        <v>0</v>
      </c>
      <c r="E647" s="27">
        <f t="shared" si="170"/>
        <v>0</v>
      </c>
      <c r="F647" s="28" t="str">
        <f t="shared" si="107"/>
        <v>-</v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2" customHeight="1" x14ac:dyDescent="0.25">
      <c r="A648" s="46" t="s">
        <v>1235</v>
      </c>
      <c r="B648" s="25" t="s">
        <v>1236</v>
      </c>
      <c r="C648" s="47" t="s">
        <v>1235</v>
      </c>
      <c r="D648" s="27">
        <f t="shared" ref="D648:E648" si="171">IF(D421-D422+D642-D643&gt;=0,D421-D422+D642-D643,0)</f>
        <v>0</v>
      </c>
      <c r="E648" s="27">
        <v>25.36</v>
      </c>
      <c r="F648" s="28" t="str">
        <f t="shared" si="107"/>
        <v>-</v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2" customHeight="1" x14ac:dyDescent="0.25">
      <c r="A649" s="46" t="s">
        <v>1237</v>
      </c>
      <c r="B649" s="25" t="s">
        <v>1238</v>
      </c>
      <c r="C649" s="47" t="s">
        <v>1237</v>
      </c>
      <c r="D649" s="27">
        <f t="shared" ref="D649:E649" si="172">IF(D422-D421+D643-D642&gt;=0,D422-D421+D643-D642,0)</f>
        <v>0</v>
      </c>
      <c r="E649" s="27">
        <f t="shared" si="172"/>
        <v>0</v>
      </c>
      <c r="F649" s="28" t="str">
        <f t="shared" si="107"/>
        <v>-</v>
      </c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2" customHeight="1" x14ac:dyDescent="0.25">
      <c r="A650" s="24" t="s">
        <v>560</v>
      </c>
      <c r="B650" s="25" t="s">
        <v>1239</v>
      </c>
      <c r="C650" s="26" t="s">
        <v>1240</v>
      </c>
      <c r="D650" s="27">
        <f t="shared" ref="D650:E650" si="173">IF(D646+D648-D647-D649&gt;=0,D646+D648-D647-D649,0)</f>
        <v>0</v>
      </c>
      <c r="E650" s="27">
        <f t="shared" si="173"/>
        <v>41.470000000000582</v>
      </c>
      <c r="F650" s="28" t="str">
        <f t="shared" si="107"/>
        <v>-</v>
      </c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24" x14ac:dyDescent="0.25">
      <c r="A651" s="24" t="s">
        <v>560</v>
      </c>
      <c r="B651" s="25" t="s">
        <v>1241</v>
      </c>
      <c r="C651" s="26" t="s">
        <v>1242</v>
      </c>
      <c r="D651" s="27">
        <f t="shared" ref="D651:E651" si="174">IF(D647+D649-D646-D648&gt;=0,D647+D649-D646-D648,0)</f>
        <v>0</v>
      </c>
      <c r="E651" s="27">
        <f t="shared" si="174"/>
        <v>0</v>
      </c>
      <c r="F651" s="28" t="str">
        <f t="shared" si="107"/>
        <v>-</v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x14ac:dyDescent="0.25">
      <c r="A652" s="39" t="s">
        <v>1243</v>
      </c>
      <c r="B652" s="40" t="s">
        <v>1244</v>
      </c>
      <c r="C652" s="41" t="s">
        <v>1243</v>
      </c>
      <c r="D652" s="42"/>
      <c r="E652" s="42"/>
      <c r="F652" s="43" t="str">
        <f t="shared" si="107"/>
        <v>-</v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" customHeight="1" x14ac:dyDescent="0.25">
      <c r="A653" s="216" t="s">
        <v>1245</v>
      </c>
      <c r="B653" s="218"/>
      <c r="C653" s="21"/>
      <c r="D653" s="44"/>
      <c r="E653" s="44"/>
      <c r="F653" s="4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2" customHeight="1" x14ac:dyDescent="0.25">
      <c r="A654" s="24">
        <v>11</v>
      </c>
      <c r="B654" s="25" t="s">
        <v>1246</v>
      </c>
      <c r="C654" s="26" t="s">
        <v>1247</v>
      </c>
      <c r="D654" s="29"/>
      <c r="E654" s="29"/>
      <c r="F654" s="28" t="str">
        <f t="shared" ref="F654:F717" si="175">IF(D654&lt;&gt;0,IF(E654/D654&gt;=100,"&gt;&gt;100",E654/D654*100),"-")</f>
        <v>-</v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2" customHeight="1" x14ac:dyDescent="0.25">
      <c r="A655" s="24" t="s">
        <v>1248</v>
      </c>
      <c r="B655" s="25" t="s">
        <v>1249</v>
      </c>
      <c r="C655" s="26" t="s">
        <v>1250</v>
      </c>
      <c r="D655" s="29"/>
      <c r="E655" s="29">
        <v>8590.89</v>
      </c>
      <c r="F655" s="28" t="str">
        <f t="shared" si="175"/>
        <v>-</v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2" customHeight="1" x14ac:dyDescent="0.25">
      <c r="A656" s="24" t="s">
        <v>1251</v>
      </c>
      <c r="B656" s="25" t="s">
        <v>1252</v>
      </c>
      <c r="C656" s="26" t="s">
        <v>1253</v>
      </c>
      <c r="D656" s="29"/>
      <c r="E656" s="29">
        <v>8551.15</v>
      </c>
      <c r="F656" s="28" t="str">
        <f t="shared" si="175"/>
        <v>-</v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2" customHeight="1" x14ac:dyDescent="0.25">
      <c r="A657" s="24">
        <v>11</v>
      </c>
      <c r="B657" s="25" t="s">
        <v>1254</v>
      </c>
      <c r="C657" s="26" t="s">
        <v>1255</v>
      </c>
      <c r="D657" s="27">
        <f>+D654+D655-D656</f>
        <v>0</v>
      </c>
      <c r="E657" s="27">
        <v>39.74</v>
      </c>
      <c r="F657" s="28" t="str">
        <f t="shared" si="175"/>
        <v>-</v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24" x14ac:dyDescent="0.25">
      <c r="A658" s="24" t="s">
        <v>560</v>
      </c>
      <c r="B658" s="25" t="s">
        <v>1256</v>
      </c>
      <c r="C658" s="26" t="s">
        <v>1257</v>
      </c>
      <c r="D658" s="29"/>
      <c r="E658" s="29"/>
      <c r="F658" s="28" t="str">
        <f t="shared" si="175"/>
        <v>-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2" customHeight="1" x14ac:dyDescent="0.25">
      <c r="A659" s="24" t="s">
        <v>560</v>
      </c>
      <c r="B659" s="25" t="s">
        <v>1258</v>
      </c>
      <c r="C659" s="26" t="s">
        <v>1259</v>
      </c>
      <c r="D659" s="29"/>
      <c r="E659" s="29"/>
      <c r="F659" s="28" t="str">
        <f t="shared" si="175"/>
        <v>-</v>
      </c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2" customHeight="1" x14ac:dyDescent="0.25">
      <c r="A660" s="24" t="s">
        <v>560</v>
      </c>
      <c r="B660" s="25" t="s">
        <v>1260</v>
      </c>
      <c r="C660" s="26" t="s">
        <v>1261</v>
      </c>
      <c r="D660" s="29"/>
      <c r="E660" s="29"/>
      <c r="F660" s="28" t="str">
        <f t="shared" si="175"/>
        <v>-</v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2" customHeight="1" x14ac:dyDescent="0.25">
      <c r="A661" s="24" t="s">
        <v>560</v>
      </c>
      <c r="B661" s="25" t="s">
        <v>1262</v>
      </c>
      <c r="C661" s="26" t="s">
        <v>1263</v>
      </c>
      <c r="D661" s="29"/>
      <c r="E661" s="29"/>
      <c r="F661" s="28" t="str">
        <f t="shared" si="175"/>
        <v>-</v>
      </c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2" customHeight="1" x14ac:dyDescent="0.25">
      <c r="A662" s="24" t="s">
        <v>1264</v>
      </c>
      <c r="B662" s="25" t="s">
        <v>1265</v>
      </c>
      <c r="C662" s="26" t="s">
        <v>1266</v>
      </c>
      <c r="D662" s="29"/>
      <c r="E662" s="29"/>
      <c r="F662" s="28" t="str">
        <f t="shared" si="175"/>
        <v>-</v>
      </c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2" customHeight="1" x14ac:dyDescent="0.25">
      <c r="A663" s="24">
        <v>61315</v>
      </c>
      <c r="B663" s="25" t="s">
        <v>1267</v>
      </c>
      <c r="C663" s="26" t="s">
        <v>1268</v>
      </c>
      <c r="D663" s="29"/>
      <c r="E663" s="29"/>
      <c r="F663" s="28" t="str">
        <f t="shared" si="175"/>
        <v>-</v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2" customHeight="1" x14ac:dyDescent="0.25">
      <c r="A664" s="24">
        <v>61451</v>
      </c>
      <c r="B664" s="25" t="s">
        <v>1269</v>
      </c>
      <c r="C664" s="26" t="s">
        <v>1270</v>
      </c>
      <c r="D664" s="29"/>
      <c r="E664" s="29"/>
      <c r="F664" s="28" t="str">
        <f t="shared" si="175"/>
        <v>-</v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2" customHeight="1" x14ac:dyDescent="0.25">
      <c r="A665" s="24">
        <v>61453</v>
      </c>
      <c r="B665" s="25" t="s">
        <v>1271</v>
      </c>
      <c r="C665" s="26" t="s">
        <v>1272</v>
      </c>
      <c r="D665" s="29"/>
      <c r="E665" s="29"/>
      <c r="F665" s="28" t="str">
        <f t="shared" si="175"/>
        <v>-</v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2" customHeight="1" x14ac:dyDescent="0.25">
      <c r="A666" s="24">
        <v>63311</v>
      </c>
      <c r="B666" s="25" t="s">
        <v>1273</v>
      </c>
      <c r="C666" s="26" t="s">
        <v>1274</v>
      </c>
      <c r="D666" s="29"/>
      <c r="E666" s="29"/>
      <c r="F666" s="28" t="str">
        <f t="shared" si="175"/>
        <v>-</v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2" customHeight="1" x14ac:dyDescent="0.25">
      <c r="A667" s="24">
        <v>63312</v>
      </c>
      <c r="B667" s="25" t="s">
        <v>1275</v>
      </c>
      <c r="C667" s="26" t="s">
        <v>1276</v>
      </c>
      <c r="D667" s="29"/>
      <c r="E667" s="29"/>
      <c r="F667" s="28" t="str">
        <f t="shared" si="175"/>
        <v>-</v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2" customHeight="1" x14ac:dyDescent="0.25">
      <c r="A668" s="24">
        <v>63313</v>
      </c>
      <c r="B668" s="25" t="s">
        <v>1277</v>
      </c>
      <c r="C668" s="26" t="s">
        <v>1278</v>
      </c>
      <c r="D668" s="29"/>
      <c r="E668" s="29"/>
      <c r="F668" s="28" t="str">
        <f t="shared" si="175"/>
        <v>-</v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2" customHeight="1" x14ac:dyDescent="0.25">
      <c r="A669" s="24">
        <v>63314</v>
      </c>
      <c r="B669" s="25" t="s">
        <v>1279</v>
      </c>
      <c r="C669" s="26" t="s">
        <v>1280</v>
      </c>
      <c r="D669" s="29"/>
      <c r="E669" s="29"/>
      <c r="F669" s="28" t="str">
        <f t="shared" si="175"/>
        <v>-</v>
      </c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2" customHeight="1" x14ac:dyDescent="0.25">
      <c r="A670" s="24">
        <v>63321</v>
      </c>
      <c r="B670" s="25" t="s">
        <v>1281</v>
      </c>
      <c r="C670" s="26" t="s">
        <v>1282</v>
      </c>
      <c r="D670" s="29"/>
      <c r="E670" s="29"/>
      <c r="F670" s="28" t="str">
        <f t="shared" si="175"/>
        <v>-</v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2" customHeight="1" x14ac:dyDescent="0.25">
      <c r="A671" s="24">
        <v>63322</v>
      </c>
      <c r="B671" s="25" t="s">
        <v>1283</v>
      </c>
      <c r="C671" s="26" t="s">
        <v>1284</v>
      </c>
      <c r="D671" s="29"/>
      <c r="E671" s="29"/>
      <c r="F671" s="28" t="str">
        <f t="shared" si="175"/>
        <v>-</v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2" customHeight="1" x14ac:dyDescent="0.25">
      <c r="A672" s="24">
        <v>63323</v>
      </c>
      <c r="B672" s="25" t="s">
        <v>1285</v>
      </c>
      <c r="C672" s="26" t="s">
        <v>1286</v>
      </c>
      <c r="D672" s="29"/>
      <c r="E672" s="29"/>
      <c r="F672" s="28" t="str">
        <f t="shared" si="175"/>
        <v>-</v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2" customHeight="1" x14ac:dyDescent="0.25">
      <c r="A673" s="24">
        <v>63324</v>
      </c>
      <c r="B673" s="25" t="s">
        <v>1287</v>
      </c>
      <c r="C673" s="26" t="s">
        <v>1288</v>
      </c>
      <c r="D673" s="29"/>
      <c r="E673" s="29"/>
      <c r="F673" s="28" t="str">
        <f t="shared" si="175"/>
        <v>-</v>
      </c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2" customHeight="1" x14ac:dyDescent="0.25">
      <c r="A674" s="24">
        <v>63414</v>
      </c>
      <c r="B674" s="25" t="s">
        <v>1289</v>
      </c>
      <c r="C674" s="26" t="s">
        <v>1290</v>
      </c>
      <c r="D674" s="29"/>
      <c r="E674" s="29"/>
      <c r="F674" s="28" t="str">
        <f t="shared" si="175"/>
        <v>-</v>
      </c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2" customHeight="1" x14ac:dyDescent="0.25">
      <c r="A675" s="24">
        <v>63415</v>
      </c>
      <c r="B675" s="25" t="s">
        <v>1291</v>
      </c>
      <c r="C675" s="26" t="s">
        <v>1292</v>
      </c>
      <c r="D675" s="29"/>
      <c r="E675" s="29"/>
      <c r="F675" s="28" t="str">
        <f t="shared" si="175"/>
        <v>-</v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2" customHeight="1" x14ac:dyDescent="0.25">
      <c r="A676" s="24">
        <v>63416</v>
      </c>
      <c r="B676" s="30" t="s">
        <v>1293</v>
      </c>
      <c r="C676" s="26" t="s">
        <v>1294</v>
      </c>
      <c r="D676" s="29"/>
      <c r="E676" s="29"/>
      <c r="F676" s="28" t="str">
        <f t="shared" si="175"/>
        <v>-</v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2" customHeight="1" x14ac:dyDescent="0.25">
      <c r="A677" s="24">
        <v>63424</v>
      </c>
      <c r="B677" s="25" t="s">
        <v>1295</v>
      </c>
      <c r="C677" s="26" t="s">
        <v>1296</v>
      </c>
      <c r="D677" s="29"/>
      <c r="E677" s="29"/>
      <c r="F677" s="28" t="str">
        <f t="shared" si="175"/>
        <v>-</v>
      </c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2" customHeight="1" x14ac:dyDescent="0.25">
      <c r="A678" s="24">
        <v>63425</v>
      </c>
      <c r="B678" s="25" t="s">
        <v>1297</v>
      </c>
      <c r="C678" s="26" t="s">
        <v>1298</v>
      </c>
      <c r="D678" s="29"/>
      <c r="E678" s="29"/>
      <c r="F678" s="28" t="str">
        <f t="shared" si="175"/>
        <v>-</v>
      </c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2" customHeight="1" x14ac:dyDescent="0.25">
      <c r="A679" s="24">
        <v>63426</v>
      </c>
      <c r="B679" s="30" t="s">
        <v>1299</v>
      </c>
      <c r="C679" s="26" t="s">
        <v>1300</v>
      </c>
      <c r="D679" s="29"/>
      <c r="E679" s="29"/>
      <c r="F679" s="28" t="str">
        <f t="shared" si="175"/>
        <v>-</v>
      </c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2" customHeight="1" x14ac:dyDescent="0.25">
      <c r="A680" s="24">
        <v>63612</v>
      </c>
      <c r="B680" s="30" t="s">
        <v>1301</v>
      </c>
      <c r="C680" s="26" t="s">
        <v>1302</v>
      </c>
      <c r="D680" s="29"/>
      <c r="E680" s="29"/>
      <c r="F680" s="28" t="str">
        <f t="shared" si="175"/>
        <v>-</v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2" customHeight="1" x14ac:dyDescent="0.25">
      <c r="A681" s="24">
        <v>63613</v>
      </c>
      <c r="B681" s="30" t="s">
        <v>1303</v>
      </c>
      <c r="C681" s="26" t="s">
        <v>1304</v>
      </c>
      <c r="D681" s="29"/>
      <c r="E681" s="29"/>
      <c r="F681" s="28" t="str">
        <f t="shared" si="175"/>
        <v>-</v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2" customHeight="1" x14ac:dyDescent="0.25">
      <c r="A682" s="24">
        <v>63622</v>
      </c>
      <c r="B682" s="30" t="s">
        <v>1305</v>
      </c>
      <c r="C682" s="26" t="s">
        <v>1306</v>
      </c>
      <c r="D682" s="29"/>
      <c r="E682" s="29"/>
      <c r="F682" s="28" t="str">
        <f t="shared" si="175"/>
        <v>-</v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2" customHeight="1" x14ac:dyDescent="0.25">
      <c r="A683" s="24">
        <v>63623</v>
      </c>
      <c r="B683" s="30" t="s">
        <v>1307</v>
      </c>
      <c r="C683" s="26" t="s">
        <v>1308</v>
      </c>
      <c r="D683" s="29"/>
      <c r="E683" s="29"/>
      <c r="F683" s="28" t="str">
        <f t="shared" si="175"/>
        <v>-</v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2" customHeight="1" x14ac:dyDescent="0.25">
      <c r="A684" s="24">
        <v>63711</v>
      </c>
      <c r="B684" s="30" t="s">
        <v>1309</v>
      </c>
      <c r="C684" s="26">
        <v>63711</v>
      </c>
      <c r="D684" s="29"/>
      <c r="E684" s="29"/>
      <c r="F684" s="28" t="str">
        <f t="shared" si="175"/>
        <v>-</v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2" customHeight="1" x14ac:dyDescent="0.25">
      <c r="A685" s="24">
        <v>63712</v>
      </c>
      <c r="B685" s="30" t="s">
        <v>1310</v>
      </c>
      <c r="C685" s="26">
        <v>63712</v>
      </c>
      <c r="D685" s="29"/>
      <c r="E685" s="29"/>
      <c r="F685" s="28" t="str">
        <f t="shared" si="175"/>
        <v>-</v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2" customHeight="1" x14ac:dyDescent="0.25">
      <c r="A686" s="24">
        <v>63713</v>
      </c>
      <c r="B686" s="30" t="s">
        <v>1311</v>
      </c>
      <c r="C686" s="26">
        <v>63713</v>
      </c>
      <c r="D686" s="29"/>
      <c r="E686" s="29"/>
      <c r="F686" s="28" t="str">
        <f t="shared" si="175"/>
        <v>-</v>
      </c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2" customHeight="1" x14ac:dyDescent="0.25">
      <c r="A687" s="24">
        <v>63714</v>
      </c>
      <c r="B687" s="30" t="s">
        <v>1312</v>
      </c>
      <c r="C687" s="26">
        <v>63714</v>
      </c>
      <c r="D687" s="29"/>
      <c r="E687" s="29"/>
      <c r="F687" s="28" t="str">
        <f t="shared" si="175"/>
        <v>-</v>
      </c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2" customHeight="1" x14ac:dyDescent="0.25">
      <c r="A688" s="24">
        <v>63715</v>
      </c>
      <c r="B688" s="30" t="s">
        <v>1313</v>
      </c>
      <c r="C688" s="26">
        <v>63715</v>
      </c>
      <c r="D688" s="29"/>
      <c r="E688" s="29"/>
      <c r="F688" s="28" t="str">
        <f t="shared" si="175"/>
        <v>-</v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2" customHeight="1" x14ac:dyDescent="0.25">
      <c r="A689" s="24">
        <v>63716</v>
      </c>
      <c r="B689" s="30" t="s">
        <v>1314</v>
      </c>
      <c r="C689" s="26">
        <v>63716</v>
      </c>
      <c r="D689" s="29"/>
      <c r="E689" s="29"/>
      <c r="F689" s="28" t="str">
        <f t="shared" si="175"/>
        <v>-</v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2" customHeight="1" x14ac:dyDescent="0.25">
      <c r="A690" s="24">
        <v>63717</v>
      </c>
      <c r="B690" s="30" t="s">
        <v>1315</v>
      </c>
      <c r="C690" s="26">
        <v>63717</v>
      </c>
      <c r="D690" s="29"/>
      <c r="E690" s="29"/>
      <c r="F690" s="28" t="str">
        <f t="shared" si="175"/>
        <v>-</v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2" customHeight="1" x14ac:dyDescent="0.25">
      <c r="A691" s="24">
        <v>63721</v>
      </c>
      <c r="B691" s="30" t="s">
        <v>1316</v>
      </c>
      <c r="C691" s="26">
        <v>63721</v>
      </c>
      <c r="D691" s="29"/>
      <c r="E691" s="29"/>
      <c r="F691" s="28" t="str">
        <f t="shared" si="175"/>
        <v>-</v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24" customHeight="1" x14ac:dyDescent="0.25">
      <c r="A692" s="24">
        <v>63722</v>
      </c>
      <c r="B692" s="32" t="s">
        <v>1317</v>
      </c>
      <c r="C692" s="26">
        <v>63722</v>
      </c>
      <c r="D692" s="29"/>
      <c r="E692" s="29"/>
      <c r="F692" s="28" t="str">
        <f t="shared" si="175"/>
        <v>-</v>
      </c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2" customHeight="1" x14ac:dyDescent="0.25">
      <c r="A693" s="24">
        <v>63723</v>
      </c>
      <c r="B693" s="30" t="s">
        <v>1318</v>
      </c>
      <c r="C693" s="26">
        <v>63723</v>
      </c>
      <c r="D693" s="29"/>
      <c r="E693" s="29"/>
      <c r="F693" s="28" t="str">
        <f t="shared" si="175"/>
        <v>-</v>
      </c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2" customHeight="1" x14ac:dyDescent="0.25">
      <c r="A694" s="24">
        <v>63724</v>
      </c>
      <c r="B694" s="30" t="s">
        <v>1319</v>
      </c>
      <c r="C694" s="26">
        <v>63724</v>
      </c>
      <c r="D694" s="29"/>
      <c r="E694" s="29"/>
      <c r="F694" s="28" t="str">
        <f t="shared" si="175"/>
        <v>-</v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2" customHeight="1" x14ac:dyDescent="0.25">
      <c r="A695" s="24">
        <v>63725</v>
      </c>
      <c r="B695" s="30" t="s">
        <v>1320</v>
      </c>
      <c r="C695" s="26">
        <v>63725</v>
      </c>
      <c r="D695" s="29"/>
      <c r="E695" s="29"/>
      <c r="F695" s="28" t="str">
        <f t="shared" si="175"/>
        <v>-</v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2" customHeight="1" x14ac:dyDescent="0.25">
      <c r="A696" s="24">
        <v>63726</v>
      </c>
      <c r="B696" s="30" t="s">
        <v>1321</v>
      </c>
      <c r="C696" s="26">
        <v>63726</v>
      </c>
      <c r="D696" s="29"/>
      <c r="E696" s="29"/>
      <c r="F696" s="28" t="str">
        <f t="shared" si="175"/>
        <v>-</v>
      </c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2" customHeight="1" x14ac:dyDescent="0.25">
      <c r="A697" s="24">
        <v>63727</v>
      </c>
      <c r="B697" s="32" t="s">
        <v>1322</v>
      </c>
      <c r="C697" s="26">
        <v>63727</v>
      </c>
      <c r="D697" s="29"/>
      <c r="E697" s="29"/>
      <c r="F697" s="28" t="str">
        <f t="shared" si="175"/>
        <v>-</v>
      </c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24.6" customHeight="1" x14ac:dyDescent="0.25">
      <c r="A698" s="24">
        <v>63728</v>
      </c>
      <c r="B698" s="32" t="s">
        <v>1323</v>
      </c>
      <c r="C698" s="26">
        <v>63728</v>
      </c>
      <c r="D698" s="29"/>
      <c r="E698" s="29"/>
      <c r="F698" s="28" t="str">
        <f t="shared" si="175"/>
        <v>-</v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2" customHeight="1" x14ac:dyDescent="0.25">
      <c r="A699" s="24">
        <v>63811</v>
      </c>
      <c r="B699" s="32" t="s">
        <v>1324</v>
      </c>
      <c r="C699" s="26" t="s">
        <v>1325</v>
      </c>
      <c r="D699" s="29"/>
      <c r="E699" s="29"/>
      <c r="F699" s="28" t="str">
        <f t="shared" si="175"/>
        <v>-</v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2" customHeight="1" x14ac:dyDescent="0.25">
      <c r="A700" s="24">
        <v>63812</v>
      </c>
      <c r="B700" s="32" t="s">
        <v>1326</v>
      </c>
      <c r="C700" s="26" t="s">
        <v>1327</v>
      </c>
      <c r="D700" s="29"/>
      <c r="E700" s="29"/>
      <c r="F700" s="28" t="str">
        <f t="shared" si="175"/>
        <v>-</v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2" customHeight="1" x14ac:dyDescent="0.25">
      <c r="A701" s="24" t="s">
        <v>1328</v>
      </c>
      <c r="B701" s="32" t="s">
        <v>1329</v>
      </c>
      <c r="C701" s="26" t="s">
        <v>1328</v>
      </c>
      <c r="D701" s="29"/>
      <c r="E701" s="29"/>
      <c r="F701" s="28" t="str">
        <f t="shared" si="175"/>
        <v>-</v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2" customHeight="1" x14ac:dyDescent="0.25">
      <c r="A702" s="24" t="s">
        <v>1330</v>
      </c>
      <c r="B702" s="32" t="s">
        <v>1331</v>
      </c>
      <c r="C702" s="26" t="s">
        <v>1330</v>
      </c>
      <c r="D702" s="29"/>
      <c r="E702" s="29"/>
      <c r="F702" s="28" t="str">
        <f t="shared" si="175"/>
        <v>-</v>
      </c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2" customHeight="1" x14ac:dyDescent="0.25">
      <c r="A703" s="24">
        <v>63821</v>
      </c>
      <c r="B703" s="32" t="s">
        <v>1332</v>
      </c>
      <c r="C703" s="26" t="s">
        <v>1333</v>
      </c>
      <c r="D703" s="29"/>
      <c r="E703" s="29"/>
      <c r="F703" s="28" t="str">
        <f t="shared" si="175"/>
        <v>-</v>
      </c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2" customHeight="1" x14ac:dyDescent="0.25">
      <c r="A704" s="24">
        <v>63822</v>
      </c>
      <c r="B704" s="32" t="s">
        <v>1334</v>
      </c>
      <c r="C704" s="26" t="s">
        <v>1335</v>
      </c>
      <c r="D704" s="29"/>
      <c r="E704" s="29"/>
      <c r="F704" s="28" t="str">
        <f t="shared" si="175"/>
        <v>-</v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2" customHeight="1" x14ac:dyDescent="0.25">
      <c r="A705" s="24" t="s">
        <v>1336</v>
      </c>
      <c r="B705" s="32" t="s">
        <v>1337</v>
      </c>
      <c r="C705" s="26" t="s">
        <v>1336</v>
      </c>
      <c r="D705" s="29"/>
      <c r="E705" s="29"/>
      <c r="F705" s="28" t="str">
        <f t="shared" si="175"/>
        <v>-</v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2" customHeight="1" x14ac:dyDescent="0.25">
      <c r="A706" s="24" t="s">
        <v>1338</v>
      </c>
      <c r="B706" s="30" t="s">
        <v>1339</v>
      </c>
      <c r="C706" s="26" t="s">
        <v>1338</v>
      </c>
      <c r="D706" s="29"/>
      <c r="E706" s="29"/>
      <c r="F706" s="28" t="str">
        <f t="shared" si="175"/>
        <v>-</v>
      </c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2" customHeight="1" x14ac:dyDescent="0.25">
      <c r="A707" s="24">
        <v>64191</v>
      </c>
      <c r="B707" s="25" t="s">
        <v>1340</v>
      </c>
      <c r="C707" s="26" t="s">
        <v>1341</v>
      </c>
      <c r="D707" s="29"/>
      <c r="E707" s="29"/>
      <c r="F707" s="28" t="str">
        <f t="shared" si="175"/>
        <v>-</v>
      </c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2" customHeight="1" x14ac:dyDescent="0.25">
      <c r="A708" s="24">
        <v>64371</v>
      </c>
      <c r="B708" s="25" t="s">
        <v>1342</v>
      </c>
      <c r="C708" s="26" t="s">
        <v>1343</v>
      </c>
      <c r="D708" s="29"/>
      <c r="E708" s="29"/>
      <c r="F708" s="28" t="str">
        <f t="shared" si="175"/>
        <v>-</v>
      </c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2" customHeight="1" x14ac:dyDescent="0.25">
      <c r="A709" s="24">
        <v>64372</v>
      </c>
      <c r="B709" s="25" t="s">
        <v>1344</v>
      </c>
      <c r="C709" s="26" t="s">
        <v>1345</v>
      </c>
      <c r="D709" s="29"/>
      <c r="E709" s="29"/>
      <c r="F709" s="28" t="str">
        <f t="shared" si="175"/>
        <v>-</v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2" customHeight="1" x14ac:dyDescent="0.25">
      <c r="A710" s="24">
        <v>64373</v>
      </c>
      <c r="B710" s="25" t="s">
        <v>1346</v>
      </c>
      <c r="C710" s="26" t="s">
        <v>1347</v>
      </c>
      <c r="D710" s="29"/>
      <c r="E710" s="29"/>
      <c r="F710" s="28" t="str">
        <f t="shared" si="175"/>
        <v>-</v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2" customHeight="1" x14ac:dyDescent="0.25">
      <c r="A711" s="24">
        <v>64374</v>
      </c>
      <c r="B711" s="25" t="s">
        <v>1348</v>
      </c>
      <c r="C711" s="26" t="s">
        <v>1349</v>
      </c>
      <c r="D711" s="29"/>
      <c r="E711" s="29"/>
      <c r="F711" s="28" t="str">
        <f t="shared" si="175"/>
        <v>-</v>
      </c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2" customHeight="1" x14ac:dyDescent="0.25">
      <c r="A712" s="24">
        <v>64375</v>
      </c>
      <c r="B712" s="25" t="s">
        <v>1350</v>
      </c>
      <c r="C712" s="26" t="s">
        <v>1351</v>
      </c>
      <c r="D712" s="29"/>
      <c r="E712" s="29"/>
      <c r="F712" s="28" t="str">
        <f t="shared" si="175"/>
        <v>-</v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2" customHeight="1" x14ac:dyDescent="0.25">
      <c r="A713" s="24">
        <v>64376</v>
      </c>
      <c r="B713" s="30" t="s">
        <v>1352</v>
      </c>
      <c r="C713" s="26" t="s">
        <v>1353</v>
      </c>
      <c r="D713" s="29"/>
      <c r="E713" s="29"/>
      <c r="F713" s="28" t="str">
        <f t="shared" si="175"/>
        <v>-</v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2" customHeight="1" x14ac:dyDescent="0.25">
      <c r="A714" s="24">
        <v>64377</v>
      </c>
      <c r="B714" s="25" t="s">
        <v>1354</v>
      </c>
      <c r="C714" s="26" t="s">
        <v>1355</v>
      </c>
      <c r="D714" s="29"/>
      <c r="E714" s="29"/>
      <c r="F714" s="28" t="str">
        <f t="shared" si="175"/>
        <v>-</v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2" customHeight="1" x14ac:dyDescent="0.25">
      <c r="A715" s="24">
        <v>65264</v>
      </c>
      <c r="B715" s="25" t="s">
        <v>1356</v>
      </c>
      <c r="C715" s="26" t="s">
        <v>1357</v>
      </c>
      <c r="D715" s="29"/>
      <c r="E715" s="29"/>
      <c r="F715" s="28" t="str">
        <f t="shared" si="175"/>
        <v>-</v>
      </c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2" customHeight="1" x14ac:dyDescent="0.25">
      <c r="A716" s="24">
        <v>65265</v>
      </c>
      <c r="B716" s="25" t="s">
        <v>1358</v>
      </c>
      <c r="C716" s="26" t="s">
        <v>1359</v>
      </c>
      <c r="D716" s="29"/>
      <c r="E716" s="29"/>
      <c r="F716" s="28" t="str">
        <f t="shared" si="175"/>
        <v>-</v>
      </c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2" customHeight="1" x14ac:dyDescent="0.25">
      <c r="A717" s="24" t="s">
        <v>1360</v>
      </c>
      <c r="B717" s="25" t="s">
        <v>1361</v>
      </c>
      <c r="C717" s="26" t="s">
        <v>1360</v>
      </c>
      <c r="D717" s="29"/>
      <c r="E717" s="29"/>
      <c r="F717" s="28" t="str">
        <f t="shared" si="175"/>
        <v>-</v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2" customHeight="1" x14ac:dyDescent="0.25">
      <c r="A718" s="24">
        <v>66341</v>
      </c>
      <c r="B718" s="25" t="s">
        <v>1362</v>
      </c>
      <c r="C718" s="26">
        <v>66341</v>
      </c>
      <c r="D718" s="29"/>
      <c r="E718" s="29"/>
      <c r="F718" s="28" t="str">
        <f t="shared" ref="F718:F728" si="176">IF(D718&lt;&gt;0,IF(E718/D718&gt;=100,"&gt;&gt;100",E718/D718*100),"-")</f>
        <v>-</v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23.45" customHeight="1" x14ac:dyDescent="0.25">
      <c r="A719" s="24">
        <v>66342</v>
      </c>
      <c r="B719" s="25" t="s">
        <v>1363</v>
      </c>
      <c r="C719" s="26">
        <v>66342</v>
      </c>
      <c r="D719" s="29"/>
      <c r="E719" s="29"/>
      <c r="F719" s="28" t="str">
        <f t="shared" si="176"/>
        <v>-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2" customHeight="1" x14ac:dyDescent="0.25">
      <c r="A720" s="24">
        <v>66343</v>
      </c>
      <c r="B720" s="25" t="s">
        <v>1364</v>
      </c>
      <c r="C720" s="26">
        <v>66343</v>
      </c>
      <c r="D720" s="29"/>
      <c r="E720" s="29"/>
      <c r="F720" s="28" t="str">
        <f t="shared" si="176"/>
        <v>-</v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2" customHeight="1" x14ac:dyDescent="0.25">
      <c r="A721" s="24">
        <v>31214</v>
      </c>
      <c r="B721" s="25" t="s">
        <v>1365</v>
      </c>
      <c r="C721" s="26" t="s">
        <v>1366</v>
      </c>
      <c r="D721" s="29"/>
      <c r="E721" s="29"/>
      <c r="F721" s="28" t="str">
        <f t="shared" si="176"/>
        <v>-</v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2" customHeight="1" x14ac:dyDescent="0.25">
      <c r="A722" s="24">
        <v>31215</v>
      </c>
      <c r="B722" s="25" t="s">
        <v>1367</v>
      </c>
      <c r="C722" s="26" t="s">
        <v>1368</v>
      </c>
      <c r="D722" s="29"/>
      <c r="E722" s="29"/>
      <c r="F722" s="28" t="str">
        <f t="shared" si="176"/>
        <v>-</v>
      </c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2" customHeight="1" x14ac:dyDescent="0.25">
      <c r="A723" s="24">
        <v>32121</v>
      </c>
      <c r="B723" s="25" t="s">
        <v>1369</v>
      </c>
      <c r="C723" s="26" t="s">
        <v>1370</v>
      </c>
      <c r="D723" s="29"/>
      <c r="E723" s="29"/>
      <c r="F723" s="28" t="str">
        <f t="shared" si="176"/>
        <v>-</v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2" customHeight="1" x14ac:dyDescent="0.25">
      <c r="A724" s="24" t="s">
        <v>1371</v>
      </c>
      <c r="B724" s="25" t="s">
        <v>1372</v>
      </c>
      <c r="C724" s="26" t="s">
        <v>1371</v>
      </c>
      <c r="D724" s="29"/>
      <c r="E724" s="29"/>
      <c r="F724" s="28" t="str">
        <f t="shared" si="176"/>
        <v>-</v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2" customHeight="1" x14ac:dyDescent="0.25">
      <c r="A725" s="24" t="s">
        <v>1373</v>
      </c>
      <c r="B725" s="25" t="s">
        <v>1374</v>
      </c>
      <c r="C725" s="26" t="s">
        <v>1373</v>
      </c>
      <c r="D725" s="29"/>
      <c r="E725" s="29"/>
      <c r="F725" s="28" t="str">
        <f t="shared" si="176"/>
        <v>-</v>
      </c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2" customHeight="1" x14ac:dyDescent="0.25">
      <c r="A726" s="24" t="s">
        <v>1375</v>
      </c>
      <c r="B726" s="25" t="s">
        <v>1376</v>
      </c>
      <c r="C726" s="26" t="s">
        <v>1375</v>
      </c>
      <c r="D726" s="29"/>
      <c r="E726" s="29"/>
      <c r="F726" s="28" t="str">
        <f t="shared" si="176"/>
        <v>-</v>
      </c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2" customHeight="1" x14ac:dyDescent="0.25">
      <c r="A727" s="24" t="s">
        <v>1377</v>
      </c>
      <c r="B727" s="25" t="s">
        <v>1378</v>
      </c>
      <c r="C727" s="26" t="s">
        <v>1377</v>
      </c>
      <c r="D727" s="29"/>
      <c r="E727" s="29"/>
      <c r="F727" s="28" t="str">
        <f t="shared" si="176"/>
        <v>-</v>
      </c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2" customHeight="1" x14ac:dyDescent="0.25">
      <c r="A728" s="24" t="s">
        <v>1379</v>
      </c>
      <c r="B728" s="25" t="s">
        <v>1380</v>
      </c>
      <c r="C728" s="26" t="s">
        <v>1379</v>
      </c>
      <c r="D728" s="29"/>
      <c r="E728" s="29"/>
      <c r="F728" s="28" t="str">
        <f t="shared" si="176"/>
        <v>-</v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2" customHeight="1" x14ac:dyDescent="0.25">
      <c r="A729" s="24" t="s">
        <v>1381</v>
      </c>
      <c r="B729" s="25" t="s">
        <v>1382</v>
      </c>
      <c r="C729" s="26" t="s">
        <v>1381</v>
      </c>
      <c r="D729" s="29"/>
      <c r="E729" s="29"/>
      <c r="F729" s="28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2" customHeight="1" x14ac:dyDescent="0.25">
      <c r="A730" s="24">
        <v>32911</v>
      </c>
      <c r="B730" s="25" t="s">
        <v>1383</v>
      </c>
      <c r="C730" s="26" t="s">
        <v>1384</v>
      </c>
      <c r="D730" s="29"/>
      <c r="E730" s="29">
        <v>2060.39</v>
      </c>
      <c r="F730" s="28" t="str">
        <f t="shared" ref="F730:F843" si="177">IF(D730&lt;&gt;0,IF(E730/D730&gt;=100,"&gt;&gt;100",E730/D730*100),"-")</f>
        <v>-</v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2" customHeight="1" x14ac:dyDescent="0.25">
      <c r="A731" s="24" t="s">
        <v>1385</v>
      </c>
      <c r="B731" s="25" t="s">
        <v>1386</v>
      </c>
      <c r="C731" s="26" t="s">
        <v>1385</v>
      </c>
      <c r="D731" s="29"/>
      <c r="E731" s="29"/>
      <c r="F731" s="28" t="str">
        <f t="shared" si="177"/>
        <v>-</v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2" customHeight="1" x14ac:dyDescent="0.25">
      <c r="A732" s="24">
        <v>34111</v>
      </c>
      <c r="B732" s="25" t="s">
        <v>1387</v>
      </c>
      <c r="C732" s="26" t="s">
        <v>1388</v>
      </c>
      <c r="D732" s="29"/>
      <c r="E732" s="29"/>
      <c r="F732" s="28" t="str">
        <f t="shared" si="177"/>
        <v>-</v>
      </c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2" customHeight="1" x14ac:dyDescent="0.25">
      <c r="A733" s="24">
        <v>34112</v>
      </c>
      <c r="B733" s="25" t="s">
        <v>1389</v>
      </c>
      <c r="C733" s="26" t="s">
        <v>1390</v>
      </c>
      <c r="D733" s="29"/>
      <c r="E733" s="29"/>
      <c r="F733" s="28" t="str">
        <f t="shared" si="177"/>
        <v>-</v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2" customHeight="1" x14ac:dyDescent="0.25">
      <c r="A734" s="24">
        <v>34121</v>
      </c>
      <c r="B734" s="25" t="s">
        <v>1391</v>
      </c>
      <c r="C734" s="26" t="s">
        <v>1392</v>
      </c>
      <c r="D734" s="29"/>
      <c r="E734" s="29"/>
      <c r="F734" s="28" t="str">
        <f t="shared" si="177"/>
        <v>-</v>
      </c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2" customHeight="1" x14ac:dyDescent="0.25">
      <c r="A735" s="24">
        <v>34122</v>
      </c>
      <c r="B735" s="25" t="s">
        <v>1393</v>
      </c>
      <c r="C735" s="26" t="s">
        <v>1394</v>
      </c>
      <c r="D735" s="29"/>
      <c r="E735" s="29"/>
      <c r="F735" s="28" t="str">
        <f t="shared" si="177"/>
        <v>-</v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2" customHeight="1" x14ac:dyDescent="0.25">
      <c r="A736" s="24">
        <v>34131</v>
      </c>
      <c r="B736" s="25" t="s">
        <v>1395</v>
      </c>
      <c r="C736" s="26" t="s">
        <v>1396</v>
      </c>
      <c r="D736" s="29"/>
      <c r="E736" s="29"/>
      <c r="F736" s="28" t="str">
        <f t="shared" si="177"/>
        <v>-</v>
      </c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2" customHeight="1" x14ac:dyDescent="0.25">
      <c r="A737" s="24">
        <v>34132</v>
      </c>
      <c r="B737" s="25" t="s">
        <v>1397</v>
      </c>
      <c r="C737" s="26" t="s">
        <v>1398</v>
      </c>
      <c r="D737" s="29"/>
      <c r="E737" s="29"/>
      <c r="F737" s="28" t="str">
        <f t="shared" si="177"/>
        <v>-</v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2" customHeight="1" x14ac:dyDescent="0.25">
      <c r="A738" s="24">
        <v>34191</v>
      </c>
      <c r="B738" s="25" t="s">
        <v>1399</v>
      </c>
      <c r="C738" s="26" t="s">
        <v>1400</v>
      </c>
      <c r="D738" s="29"/>
      <c r="E738" s="29"/>
      <c r="F738" s="28" t="str">
        <f t="shared" si="177"/>
        <v>-</v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2" customHeight="1" x14ac:dyDescent="0.25">
      <c r="A739" s="24">
        <v>34192</v>
      </c>
      <c r="B739" s="25" t="s">
        <v>1401</v>
      </c>
      <c r="C739" s="26" t="s">
        <v>1402</v>
      </c>
      <c r="D739" s="29"/>
      <c r="E739" s="29"/>
      <c r="F739" s="28" t="str">
        <f t="shared" si="177"/>
        <v>-</v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2" customHeight="1" x14ac:dyDescent="0.25">
      <c r="A740" s="24">
        <v>34213</v>
      </c>
      <c r="B740" s="25" t="s">
        <v>1403</v>
      </c>
      <c r="C740" s="26" t="s">
        <v>1404</v>
      </c>
      <c r="D740" s="29"/>
      <c r="E740" s="29"/>
      <c r="F740" s="28" t="str">
        <f t="shared" si="177"/>
        <v>-</v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2" customHeight="1" x14ac:dyDescent="0.25">
      <c r="A741" s="24">
        <v>34214</v>
      </c>
      <c r="B741" s="25" t="s">
        <v>1405</v>
      </c>
      <c r="C741" s="26" t="s">
        <v>1406</v>
      </c>
      <c r="D741" s="29"/>
      <c r="E741" s="29"/>
      <c r="F741" s="28" t="str">
        <f t="shared" si="177"/>
        <v>-</v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2" customHeight="1" x14ac:dyDescent="0.25">
      <c r="A742" s="24">
        <v>34215</v>
      </c>
      <c r="B742" s="25" t="s">
        <v>1407</v>
      </c>
      <c r="C742" s="26" t="s">
        <v>1408</v>
      </c>
      <c r="D742" s="29"/>
      <c r="E742" s="29"/>
      <c r="F742" s="28" t="str">
        <f t="shared" si="177"/>
        <v>-</v>
      </c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2" customHeight="1" x14ac:dyDescent="0.25">
      <c r="A743" s="24">
        <v>34216</v>
      </c>
      <c r="B743" s="25" t="s">
        <v>1409</v>
      </c>
      <c r="C743" s="26" t="s">
        <v>1410</v>
      </c>
      <c r="D743" s="29"/>
      <c r="E743" s="29"/>
      <c r="F743" s="28" t="str">
        <f t="shared" si="177"/>
        <v>-</v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2" customHeight="1" x14ac:dyDescent="0.25">
      <c r="A744" s="24">
        <v>34222</v>
      </c>
      <c r="B744" s="25" t="s">
        <v>1411</v>
      </c>
      <c r="C744" s="26" t="s">
        <v>1412</v>
      </c>
      <c r="D744" s="29"/>
      <c r="E744" s="29"/>
      <c r="F744" s="28" t="str">
        <f t="shared" si="177"/>
        <v>-</v>
      </c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2" customHeight="1" x14ac:dyDescent="0.25">
      <c r="A745" s="24">
        <v>34223</v>
      </c>
      <c r="B745" s="25" t="s">
        <v>1413</v>
      </c>
      <c r="C745" s="26" t="s">
        <v>1414</v>
      </c>
      <c r="D745" s="29"/>
      <c r="E745" s="29"/>
      <c r="F745" s="28" t="str">
        <f t="shared" si="177"/>
        <v>-</v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2" customHeight="1" x14ac:dyDescent="0.25">
      <c r="A746" s="24">
        <v>34224</v>
      </c>
      <c r="B746" s="25" t="s">
        <v>1415</v>
      </c>
      <c r="C746" s="26" t="s">
        <v>1416</v>
      </c>
      <c r="D746" s="29"/>
      <c r="E746" s="29"/>
      <c r="F746" s="28" t="str">
        <f t="shared" si="177"/>
        <v>-</v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2" customHeight="1" x14ac:dyDescent="0.25">
      <c r="A747" s="24">
        <v>34233</v>
      </c>
      <c r="B747" s="25" t="s">
        <v>1417</v>
      </c>
      <c r="C747" s="26" t="s">
        <v>1418</v>
      </c>
      <c r="D747" s="29"/>
      <c r="E747" s="29"/>
      <c r="F747" s="28" t="str">
        <f t="shared" si="177"/>
        <v>-</v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2" customHeight="1" x14ac:dyDescent="0.25">
      <c r="A748" s="24">
        <v>34234</v>
      </c>
      <c r="B748" s="30" t="s">
        <v>1419</v>
      </c>
      <c r="C748" s="26" t="s">
        <v>1420</v>
      </c>
      <c r="D748" s="29"/>
      <c r="E748" s="29"/>
      <c r="F748" s="28" t="str">
        <f t="shared" si="177"/>
        <v>-</v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2" customHeight="1" x14ac:dyDescent="0.25">
      <c r="A749" s="24">
        <v>34235</v>
      </c>
      <c r="B749" s="30" t="s">
        <v>1421</v>
      </c>
      <c r="C749" s="26" t="s">
        <v>1422</v>
      </c>
      <c r="D749" s="29"/>
      <c r="E749" s="29"/>
      <c r="F749" s="28" t="str">
        <f t="shared" si="177"/>
        <v>-</v>
      </c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2" customHeight="1" x14ac:dyDescent="0.25">
      <c r="A750" s="24">
        <v>34236</v>
      </c>
      <c r="B750" s="25" t="s">
        <v>1423</v>
      </c>
      <c r="C750" s="26" t="s">
        <v>1424</v>
      </c>
      <c r="D750" s="29"/>
      <c r="E750" s="29"/>
      <c r="F750" s="28" t="str">
        <f t="shared" si="177"/>
        <v>-</v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2" customHeight="1" x14ac:dyDescent="0.25">
      <c r="A751" s="24">
        <v>34237</v>
      </c>
      <c r="B751" s="25" t="s">
        <v>1425</v>
      </c>
      <c r="C751" s="26" t="s">
        <v>1426</v>
      </c>
      <c r="D751" s="29"/>
      <c r="E751" s="29"/>
      <c r="F751" s="28" t="str">
        <f t="shared" si="177"/>
        <v>-</v>
      </c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2" customHeight="1" x14ac:dyDescent="0.25">
      <c r="A752" s="24">
        <v>34238</v>
      </c>
      <c r="B752" s="25" t="s">
        <v>1427</v>
      </c>
      <c r="C752" s="26" t="s">
        <v>1428</v>
      </c>
      <c r="D752" s="29"/>
      <c r="E752" s="29"/>
      <c r="F752" s="28" t="str">
        <f t="shared" si="177"/>
        <v>-</v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2" customHeight="1" x14ac:dyDescent="0.25">
      <c r="A753" s="24">
        <v>34273</v>
      </c>
      <c r="B753" s="25" t="s">
        <v>1429</v>
      </c>
      <c r="C753" s="26" t="s">
        <v>1430</v>
      </c>
      <c r="D753" s="29"/>
      <c r="E753" s="29"/>
      <c r="F753" s="28" t="str">
        <f t="shared" si="177"/>
        <v>-</v>
      </c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2" customHeight="1" x14ac:dyDescent="0.25">
      <c r="A754" s="24">
        <v>34274</v>
      </c>
      <c r="B754" s="25" t="s">
        <v>1431</v>
      </c>
      <c r="C754" s="26" t="s">
        <v>1432</v>
      </c>
      <c r="D754" s="29"/>
      <c r="E754" s="29"/>
      <c r="F754" s="28" t="str">
        <f t="shared" si="177"/>
        <v>-</v>
      </c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2" customHeight="1" x14ac:dyDescent="0.25">
      <c r="A755" s="24">
        <v>34275</v>
      </c>
      <c r="B755" s="25" t="s">
        <v>1433</v>
      </c>
      <c r="C755" s="26" t="s">
        <v>1434</v>
      </c>
      <c r="D755" s="29"/>
      <c r="E755" s="29"/>
      <c r="F755" s="28" t="str">
        <f t="shared" si="177"/>
        <v>-</v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2" customHeight="1" x14ac:dyDescent="0.25">
      <c r="A756" s="24">
        <v>34281</v>
      </c>
      <c r="B756" s="25" t="s">
        <v>1435</v>
      </c>
      <c r="C756" s="26" t="s">
        <v>1436</v>
      </c>
      <c r="D756" s="29"/>
      <c r="E756" s="29"/>
      <c r="F756" s="28" t="str">
        <f t="shared" si="177"/>
        <v>-</v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2" customHeight="1" x14ac:dyDescent="0.25">
      <c r="A757" s="24">
        <v>34282</v>
      </c>
      <c r="B757" s="25" t="s">
        <v>1437</v>
      </c>
      <c r="C757" s="26" t="s">
        <v>1438</v>
      </c>
      <c r="D757" s="29"/>
      <c r="E757" s="29"/>
      <c r="F757" s="28" t="str">
        <f t="shared" si="177"/>
        <v>-</v>
      </c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2" customHeight="1" x14ac:dyDescent="0.25">
      <c r="A758" s="24">
        <v>34283</v>
      </c>
      <c r="B758" s="25" t="s">
        <v>1439</v>
      </c>
      <c r="C758" s="26" t="s">
        <v>1440</v>
      </c>
      <c r="D758" s="29"/>
      <c r="E758" s="29"/>
      <c r="F758" s="28" t="str">
        <f t="shared" si="177"/>
        <v>-</v>
      </c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2" customHeight="1" x14ac:dyDescent="0.25">
      <c r="A759" s="24">
        <v>34284</v>
      </c>
      <c r="B759" s="25" t="s">
        <v>1441</v>
      </c>
      <c r="C759" s="26" t="s">
        <v>1442</v>
      </c>
      <c r="D759" s="29"/>
      <c r="E759" s="29"/>
      <c r="F759" s="28" t="str">
        <f t="shared" si="177"/>
        <v>-</v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2" customHeight="1" x14ac:dyDescent="0.25">
      <c r="A760" s="24">
        <v>34285</v>
      </c>
      <c r="B760" s="25" t="s">
        <v>1443</v>
      </c>
      <c r="C760" s="26" t="s">
        <v>1444</v>
      </c>
      <c r="D760" s="29"/>
      <c r="E760" s="29"/>
      <c r="F760" s="28" t="str">
        <f t="shared" si="177"/>
        <v>-</v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2" customHeight="1" x14ac:dyDescent="0.25">
      <c r="A761" s="24">
        <v>34286</v>
      </c>
      <c r="B761" s="30" t="s">
        <v>1445</v>
      </c>
      <c r="C761" s="26" t="s">
        <v>1446</v>
      </c>
      <c r="D761" s="29"/>
      <c r="E761" s="29"/>
      <c r="F761" s="28" t="str">
        <f t="shared" si="177"/>
        <v>-</v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2" customHeight="1" x14ac:dyDescent="0.25">
      <c r="A762" s="24">
        <v>34287</v>
      </c>
      <c r="B762" s="25" t="s">
        <v>1447</v>
      </c>
      <c r="C762" s="26" t="s">
        <v>1448</v>
      </c>
      <c r="D762" s="29"/>
      <c r="E762" s="29"/>
      <c r="F762" s="28" t="str">
        <f t="shared" si="177"/>
        <v>-</v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2" customHeight="1" x14ac:dyDescent="0.25">
      <c r="A763" s="24">
        <v>34341</v>
      </c>
      <c r="B763" s="25" t="s">
        <v>1449</v>
      </c>
      <c r="C763" s="26" t="s">
        <v>1450</v>
      </c>
      <c r="D763" s="29"/>
      <c r="E763" s="29"/>
      <c r="F763" s="28" t="str">
        <f t="shared" si="177"/>
        <v>-</v>
      </c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2" customHeight="1" x14ac:dyDescent="0.25">
      <c r="A764" s="24">
        <v>35231</v>
      </c>
      <c r="B764" s="25" t="s">
        <v>1451</v>
      </c>
      <c r="C764" s="26" t="s">
        <v>1452</v>
      </c>
      <c r="D764" s="29"/>
      <c r="E764" s="29"/>
      <c r="F764" s="28" t="str">
        <f t="shared" si="177"/>
        <v>-</v>
      </c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2" customHeight="1" x14ac:dyDescent="0.25">
      <c r="A765" s="24">
        <v>35232</v>
      </c>
      <c r="B765" s="25" t="s">
        <v>1453</v>
      </c>
      <c r="C765" s="26" t="s">
        <v>1454</v>
      </c>
      <c r="D765" s="29"/>
      <c r="E765" s="29"/>
      <c r="F765" s="28" t="str">
        <f t="shared" si="177"/>
        <v>-</v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2" customHeight="1" x14ac:dyDescent="0.25">
      <c r="A766" s="24">
        <v>36313</v>
      </c>
      <c r="B766" s="25" t="s">
        <v>1455</v>
      </c>
      <c r="C766" s="26" t="s">
        <v>1456</v>
      </c>
      <c r="D766" s="29"/>
      <c r="E766" s="29"/>
      <c r="F766" s="28" t="str">
        <f t="shared" si="177"/>
        <v>-</v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2" customHeight="1" x14ac:dyDescent="0.25">
      <c r="A767" s="24">
        <v>36314</v>
      </c>
      <c r="B767" s="25" t="s">
        <v>1457</v>
      </c>
      <c r="C767" s="26" t="s">
        <v>1458</v>
      </c>
      <c r="D767" s="29"/>
      <c r="E767" s="29"/>
      <c r="F767" s="28" t="str">
        <f t="shared" si="177"/>
        <v>-</v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2" customHeight="1" x14ac:dyDescent="0.25">
      <c r="A768" s="24">
        <v>36315</v>
      </c>
      <c r="B768" s="25" t="s">
        <v>1459</v>
      </c>
      <c r="C768" s="26" t="s">
        <v>1460</v>
      </c>
      <c r="D768" s="29"/>
      <c r="E768" s="29"/>
      <c r="F768" s="28" t="str">
        <f t="shared" si="177"/>
        <v>-</v>
      </c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2" customHeight="1" x14ac:dyDescent="0.25">
      <c r="A769" s="24">
        <v>36316</v>
      </c>
      <c r="B769" s="25" t="s">
        <v>1461</v>
      </c>
      <c r="C769" s="26" t="s">
        <v>1462</v>
      </c>
      <c r="D769" s="29"/>
      <c r="E769" s="29"/>
      <c r="F769" s="28" t="str">
        <f t="shared" si="177"/>
        <v>-</v>
      </c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2" customHeight="1" x14ac:dyDescent="0.25">
      <c r="A770" s="24">
        <v>36317</v>
      </c>
      <c r="B770" s="25" t="s">
        <v>1463</v>
      </c>
      <c r="C770" s="26" t="s">
        <v>1464</v>
      </c>
      <c r="D770" s="29"/>
      <c r="E770" s="29"/>
      <c r="F770" s="28" t="str">
        <f t="shared" si="177"/>
        <v>-</v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2" customHeight="1" x14ac:dyDescent="0.25">
      <c r="A771" s="24">
        <v>36318</v>
      </c>
      <c r="B771" s="25" t="s">
        <v>1465</v>
      </c>
      <c r="C771" s="26" t="s">
        <v>1466</v>
      </c>
      <c r="D771" s="29"/>
      <c r="E771" s="29"/>
      <c r="F771" s="28" t="str">
        <f t="shared" si="177"/>
        <v>-</v>
      </c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2" customHeight="1" x14ac:dyDescent="0.25">
      <c r="A772" s="24">
        <v>36319</v>
      </c>
      <c r="B772" s="30" t="s">
        <v>1467</v>
      </c>
      <c r="C772" s="26" t="s">
        <v>1468</v>
      </c>
      <c r="D772" s="29"/>
      <c r="E772" s="29"/>
      <c r="F772" s="28" t="str">
        <f t="shared" si="177"/>
        <v>-</v>
      </c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2" customHeight="1" x14ac:dyDescent="0.25">
      <c r="A773" s="24">
        <v>36323</v>
      </c>
      <c r="B773" s="25" t="s">
        <v>1469</v>
      </c>
      <c r="C773" s="26" t="s">
        <v>1470</v>
      </c>
      <c r="D773" s="29"/>
      <c r="E773" s="29"/>
      <c r="F773" s="28" t="str">
        <f t="shared" si="177"/>
        <v>-</v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2" customHeight="1" x14ac:dyDescent="0.25">
      <c r="A774" s="24">
        <v>36324</v>
      </c>
      <c r="B774" s="25" t="s">
        <v>1471</v>
      </c>
      <c r="C774" s="26" t="s">
        <v>1472</v>
      </c>
      <c r="D774" s="29"/>
      <c r="E774" s="29"/>
      <c r="F774" s="28" t="str">
        <f t="shared" si="177"/>
        <v>-</v>
      </c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2" customHeight="1" x14ac:dyDescent="0.25">
      <c r="A775" s="24">
        <v>36325</v>
      </c>
      <c r="B775" s="25" t="s">
        <v>1473</v>
      </c>
      <c r="C775" s="26" t="s">
        <v>1474</v>
      </c>
      <c r="D775" s="29"/>
      <c r="E775" s="29"/>
      <c r="F775" s="28" t="str">
        <f t="shared" si="177"/>
        <v>-</v>
      </c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2" customHeight="1" x14ac:dyDescent="0.25">
      <c r="A776" s="24">
        <v>36326</v>
      </c>
      <c r="B776" s="25" t="s">
        <v>1475</v>
      </c>
      <c r="C776" s="26" t="s">
        <v>1476</v>
      </c>
      <c r="D776" s="29"/>
      <c r="E776" s="29"/>
      <c r="F776" s="28" t="str">
        <f t="shared" si="177"/>
        <v>-</v>
      </c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2" customHeight="1" x14ac:dyDescent="0.25">
      <c r="A777" s="24">
        <v>36327</v>
      </c>
      <c r="B777" s="25" t="s">
        <v>1477</v>
      </c>
      <c r="C777" s="26" t="s">
        <v>1478</v>
      </c>
      <c r="D777" s="29"/>
      <c r="E777" s="29"/>
      <c r="F777" s="28" t="str">
        <f t="shared" si="177"/>
        <v>-</v>
      </c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2" customHeight="1" x14ac:dyDescent="0.25">
      <c r="A778" s="24">
        <v>36328</v>
      </c>
      <c r="B778" s="25" t="s">
        <v>1479</v>
      </c>
      <c r="C778" s="26" t="s">
        <v>1480</v>
      </c>
      <c r="D778" s="29"/>
      <c r="E778" s="29"/>
      <c r="F778" s="28" t="str">
        <f t="shared" si="177"/>
        <v>-</v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2" customHeight="1" x14ac:dyDescent="0.25">
      <c r="A779" s="24">
        <v>36329</v>
      </c>
      <c r="B779" s="30" t="s">
        <v>1481</v>
      </c>
      <c r="C779" s="26" t="s">
        <v>1482</v>
      </c>
      <c r="D779" s="29"/>
      <c r="E779" s="29"/>
      <c r="F779" s="28" t="str">
        <f t="shared" si="177"/>
        <v>-</v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2" customHeight="1" x14ac:dyDescent="0.25">
      <c r="A780" s="24" t="s">
        <v>1483</v>
      </c>
      <c r="B780" s="30" t="s">
        <v>1484</v>
      </c>
      <c r="C780" s="26" t="s">
        <v>1483</v>
      </c>
      <c r="D780" s="29"/>
      <c r="E780" s="29"/>
      <c r="F780" s="28" t="str">
        <f t="shared" si="177"/>
        <v>-</v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2" customHeight="1" x14ac:dyDescent="0.25">
      <c r="A781" s="24" t="s">
        <v>1485</v>
      </c>
      <c r="B781" s="30" t="s">
        <v>1486</v>
      </c>
      <c r="C781" s="26" t="s">
        <v>1485</v>
      </c>
      <c r="D781" s="29"/>
      <c r="E781" s="29"/>
      <c r="F781" s="28" t="str">
        <f t="shared" si="177"/>
        <v>-</v>
      </c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2" customHeight="1" x14ac:dyDescent="0.25">
      <c r="A782" s="24" t="s">
        <v>1487</v>
      </c>
      <c r="B782" s="30" t="s">
        <v>1488</v>
      </c>
      <c r="C782" s="26" t="s">
        <v>1487</v>
      </c>
      <c r="D782" s="29"/>
      <c r="E782" s="29"/>
      <c r="F782" s="28" t="str">
        <f t="shared" si="177"/>
        <v>-</v>
      </c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2" customHeight="1" x14ac:dyDescent="0.25">
      <c r="A783" s="24" t="s">
        <v>1489</v>
      </c>
      <c r="B783" s="30" t="s">
        <v>1490</v>
      </c>
      <c r="C783" s="26" t="s">
        <v>1489</v>
      </c>
      <c r="D783" s="29"/>
      <c r="E783" s="29"/>
      <c r="F783" s="28" t="str">
        <f t="shared" si="177"/>
        <v>-</v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2" customHeight="1" x14ac:dyDescent="0.25">
      <c r="A784" s="24" t="s">
        <v>1491</v>
      </c>
      <c r="B784" s="32" t="s">
        <v>1492</v>
      </c>
      <c r="C784" s="26" t="s">
        <v>1491</v>
      </c>
      <c r="D784" s="29"/>
      <c r="E784" s="29"/>
      <c r="F784" s="28" t="str">
        <f t="shared" si="177"/>
        <v>-</v>
      </c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2" customHeight="1" x14ac:dyDescent="0.25">
      <c r="A785" s="24" t="s">
        <v>1493</v>
      </c>
      <c r="B785" s="32" t="s">
        <v>1494</v>
      </c>
      <c r="C785" s="26" t="s">
        <v>1493</v>
      </c>
      <c r="D785" s="29"/>
      <c r="E785" s="29"/>
      <c r="F785" s="28" t="str">
        <f t="shared" si="177"/>
        <v>-</v>
      </c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2" customHeight="1" x14ac:dyDescent="0.25">
      <c r="A786" s="24" t="s">
        <v>1495</v>
      </c>
      <c r="B786" s="30" t="s">
        <v>1496</v>
      </c>
      <c r="C786" s="26" t="s">
        <v>1495</v>
      </c>
      <c r="D786" s="29"/>
      <c r="E786" s="29"/>
      <c r="F786" s="28" t="str">
        <f t="shared" si="177"/>
        <v>-</v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2" customHeight="1" x14ac:dyDescent="0.25">
      <c r="A787" s="24" t="s">
        <v>1497</v>
      </c>
      <c r="B787" s="30" t="s">
        <v>1498</v>
      </c>
      <c r="C787" s="26" t="s">
        <v>1497</v>
      </c>
      <c r="D787" s="29"/>
      <c r="E787" s="29"/>
      <c r="F787" s="28" t="str">
        <f t="shared" si="177"/>
        <v>-</v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2" customHeight="1" x14ac:dyDescent="0.25">
      <c r="A788" s="24" t="s">
        <v>1499</v>
      </c>
      <c r="B788" s="30" t="s">
        <v>1500</v>
      </c>
      <c r="C788" s="26" t="s">
        <v>1499</v>
      </c>
      <c r="D788" s="29"/>
      <c r="E788" s="29"/>
      <c r="F788" s="28" t="str">
        <f t="shared" si="177"/>
        <v>-</v>
      </c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2" customHeight="1" x14ac:dyDescent="0.25">
      <c r="A789" s="24" t="s">
        <v>1501</v>
      </c>
      <c r="B789" s="30" t="s">
        <v>1502</v>
      </c>
      <c r="C789" s="26" t="s">
        <v>1501</v>
      </c>
      <c r="D789" s="29"/>
      <c r="E789" s="29"/>
      <c r="F789" s="28" t="str">
        <f t="shared" si="177"/>
        <v>-</v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2" customHeight="1" x14ac:dyDescent="0.25">
      <c r="A790" s="24" t="s">
        <v>1503</v>
      </c>
      <c r="B790" s="32" t="s">
        <v>2973</v>
      </c>
      <c r="C790" s="26" t="s">
        <v>1503</v>
      </c>
      <c r="D790" s="29"/>
      <c r="E790" s="29"/>
      <c r="F790" s="28" t="str">
        <f t="shared" si="177"/>
        <v>-</v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22.9" customHeight="1" x14ac:dyDescent="0.25">
      <c r="A791" s="24" t="s">
        <v>1504</v>
      </c>
      <c r="B791" s="32" t="s">
        <v>1505</v>
      </c>
      <c r="C791" s="26" t="s">
        <v>1504</v>
      </c>
      <c r="D791" s="29"/>
      <c r="E791" s="29"/>
      <c r="F791" s="28" t="str">
        <f t="shared" si="177"/>
        <v>-</v>
      </c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24" customHeight="1" x14ac:dyDescent="0.25">
      <c r="A792" s="24" t="s">
        <v>1506</v>
      </c>
      <c r="B792" s="32" t="s">
        <v>1507</v>
      </c>
      <c r="C792" s="26" t="s">
        <v>1506</v>
      </c>
      <c r="D792" s="29"/>
      <c r="E792" s="29"/>
      <c r="F792" s="28" t="str">
        <f t="shared" si="177"/>
        <v>-</v>
      </c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2" customHeight="1" x14ac:dyDescent="0.25">
      <c r="A793" s="24" t="s">
        <v>1508</v>
      </c>
      <c r="B793" s="32" t="s">
        <v>1509</v>
      </c>
      <c r="C793" s="26" t="s">
        <v>1508</v>
      </c>
      <c r="D793" s="29"/>
      <c r="E793" s="29"/>
      <c r="F793" s="28" t="str">
        <f t="shared" si="177"/>
        <v>-</v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2" customHeight="1" x14ac:dyDescent="0.25">
      <c r="A794" s="24" t="s">
        <v>1510</v>
      </c>
      <c r="B794" s="32" t="s">
        <v>1511</v>
      </c>
      <c r="C794" s="26" t="s">
        <v>1510</v>
      </c>
      <c r="D794" s="29"/>
      <c r="E794" s="29"/>
      <c r="F794" s="28" t="str">
        <f t="shared" si="177"/>
        <v>-</v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2" customHeight="1" x14ac:dyDescent="0.25">
      <c r="A795" s="24" t="s">
        <v>1512</v>
      </c>
      <c r="B795" s="25" t="s">
        <v>1513</v>
      </c>
      <c r="C795" s="26" t="s">
        <v>1512</v>
      </c>
      <c r="D795" s="29"/>
      <c r="E795" s="29"/>
      <c r="F795" s="28" t="str">
        <f t="shared" si="177"/>
        <v>-</v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2" customHeight="1" x14ac:dyDescent="0.25">
      <c r="A796" s="24" t="s">
        <v>1514</v>
      </c>
      <c r="B796" s="25" t="s">
        <v>1515</v>
      </c>
      <c r="C796" s="26" t="s">
        <v>1514</v>
      </c>
      <c r="D796" s="29"/>
      <c r="E796" s="29"/>
      <c r="F796" s="28" t="str">
        <f t="shared" si="177"/>
        <v>-</v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2" customHeight="1" x14ac:dyDescent="0.25">
      <c r="A797" s="24" t="s">
        <v>1516</v>
      </c>
      <c r="B797" s="25" t="s">
        <v>1517</v>
      </c>
      <c r="C797" s="26" t="s">
        <v>1516</v>
      </c>
      <c r="D797" s="29"/>
      <c r="E797" s="29"/>
      <c r="F797" s="28" t="str">
        <f t="shared" si="177"/>
        <v>-</v>
      </c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2" customHeight="1" x14ac:dyDescent="0.25">
      <c r="A798" s="24" t="s">
        <v>1518</v>
      </c>
      <c r="B798" s="25" t="s">
        <v>1519</v>
      </c>
      <c r="C798" s="26" t="s">
        <v>1518</v>
      </c>
      <c r="D798" s="29"/>
      <c r="E798" s="29"/>
      <c r="F798" s="28" t="str">
        <f t="shared" si="177"/>
        <v>-</v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2" customHeight="1" x14ac:dyDescent="0.25">
      <c r="A799" s="24" t="s">
        <v>1520</v>
      </c>
      <c r="B799" s="25" t="s">
        <v>1521</v>
      </c>
      <c r="C799" s="26" t="s">
        <v>1520</v>
      </c>
      <c r="D799" s="29"/>
      <c r="E799" s="29"/>
      <c r="F799" s="28" t="str">
        <f t="shared" si="177"/>
        <v>-</v>
      </c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2" customHeight="1" x14ac:dyDescent="0.25">
      <c r="A800" s="24" t="s">
        <v>1522</v>
      </c>
      <c r="B800" s="25" t="s">
        <v>1523</v>
      </c>
      <c r="C800" s="26" t="s">
        <v>1522</v>
      </c>
      <c r="D800" s="29"/>
      <c r="E800" s="29"/>
      <c r="F800" s="28" t="str">
        <f t="shared" si="177"/>
        <v>-</v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2" customHeight="1" x14ac:dyDescent="0.25">
      <c r="A801" s="24" t="s">
        <v>1524</v>
      </c>
      <c r="B801" s="25" t="s">
        <v>1525</v>
      </c>
      <c r="C801" s="26" t="s">
        <v>1524</v>
      </c>
      <c r="D801" s="29"/>
      <c r="E801" s="29"/>
      <c r="F801" s="28" t="str">
        <f t="shared" si="177"/>
        <v>-</v>
      </c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2" customHeight="1" x14ac:dyDescent="0.25">
      <c r="A802" s="24" t="s">
        <v>1526</v>
      </c>
      <c r="B802" s="25" t="s">
        <v>1527</v>
      </c>
      <c r="C802" s="26" t="s">
        <v>1526</v>
      </c>
      <c r="D802" s="29"/>
      <c r="E802" s="29"/>
      <c r="F802" s="28" t="str">
        <f t="shared" si="177"/>
        <v>-</v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25.15" customHeight="1" x14ac:dyDescent="0.25">
      <c r="A803" s="24" t="s">
        <v>1528</v>
      </c>
      <c r="B803" s="25" t="s">
        <v>1529</v>
      </c>
      <c r="C803" s="26" t="s">
        <v>1528</v>
      </c>
      <c r="D803" s="29"/>
      <c r="E803" s="29"/>
      <c r="F803" s="28" t="str">
        <f t="shared" si="177"/>
        <v>-</v>
      </c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2" customHeight="1" x14ac:dyDescent="0.25">
      <c r="A804" s="24" t="s">
        <v>1530</v>
      </c>
      <c r="B804" s="25" t="s">
        <v>1531</v>
      </c>
      <c r="C804" s="26" t="s">
        <v>1530</v>
      </c>
      <c r="D804" s="29"/>
      <c r="E804" s="29"/>
      <c r="F804" s="28" t="str">
        <f t="shared" si="177"/>
        <v>-</v>
      </c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2" customHeight="1" x14ac:dyDescent="0.25">
      <c r="A805" s="24" t="s">
        <v>1532</v>
      </c>
      <c r="B805" s="25" t="s">
        <v>1533</v>
      </c>
      <c r="C805" s="26" t="s">
        <v>1532</v>
      </c>
      <c r="D805" s="29"/>
      <c r="E805" s="29"/>
      <c r="F805" s="28" t="str">
        <f t="shared" si="177"/>
        <v>-</v>
      </c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2" customHeight="1" x14ac:dyDescent="0.25">
      <c r="A806" s="24" t="s">
        <v>1534</v>
      </c>
      <c r="B806" s="25" t="s">
        <v>1535</v>
      </c>
      <c r="C806" s="26" t="s">
        <v>1534</v>
      </c>
      <c r="D806" s="29"/>
      <c r="E806" s="29"/>
      <c r="F806" s="28" t="str">
        <f t="shared" si="177"/>
        <v>-</v>
      </c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2" customHeight="1" x14ac:dyDescent="0.25">
      <c r="A807" s="24" t="s">
        <v>1536</v>
      </c>
      <c r="B807" s="25" t="s">
        <v>1537</v>
      </c>
      <c r="C807" s="26" t="s">
        <v>1536</v>
      </c>
      <c r="D807" s="29"/>
      <c r="E807" s="29"/>
      <c r="F807" s="28" t="str">
        <f t="shared" si="177"/>
        <v>-</v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2" customHeight="1" x14ac:dyDescent="0.25">
      <c r="A808" s="24" t="s">
        <v>1538</v>
      </c>
      <c r="B808" s="25" t="s">
        <v>1539</v>
      </c>
      <c r="C808" s="26" t="s">
        <v>1538</v>
      </c>
      <c r="D808" s="29"/>
      <c r="E808" s="29"/>
      <c r="F808" s="28" t="str">
        <f t="shared" si="177"/>
        <v>-</v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2" customHeight="1" x14ac:dyDescent="0.25">
      <c r="A809" s="24" t="s">
        <v>1540</v>
      </c>
      <c r="B809" s="25" t="s">
        <v>1541</v>
      </c>
      <c r="C809" s="26" t="s">
        <v>1540</v>
      </c>
      <c r="D809" s="29"/>
      <c r="E809" s="29"/>
      <c r="F809" s="28" t="str">
        <f t="shared" si="177"/>
        <v>-</v>
      </c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2" customHeight="1" x14ac:dyDescent="0.25">
      <c r="A810" s="24" t="s">
        <v>1542</v>
      </c>
      <c r="B810" s="25" t="s">
        <v>1543</v>
      </c>
      <c r="C810" s="26" t="s">
        <v>1542</v>
      </c>
      <c r="D810" s="29"/>
      <c r="E810" s="29"/>
      <c r="F810" s="28" t="str">
        <f t="shared" si="177"/>
        <v>-</v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2" customHeight="1" x14ac:dyDescent="0.25">
      <c r="A811" s="24" t="s">
        <v>1544</v>
      </c>
      <c r="B811" s="25" t="s">
        <v>1545</v>
      </c>
      <c r="C811" s="26" t="s">
        <v>1544</v>
      </c>
      <c r="D811" s="29"/>
      <c r="E811" s="29"/>
      <c r="F811" s="28" t="str">
        <f t="shared" si="177"/>
        <v>-</v>
      </c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24.6" customHeight="1" x14ac:dyDescent="0.25">
      <c r="A812" s="24" t="s">
        <v>1546</v>
      </c>
      <c r="B812" s="25" t="s">
        <v>1547</v>
      </c>
      <c r="C812" s="26" t="s">
        <v>1546</v>
      </c>
      <c r="D812" s="29"/>
      <c r="E812" s="29"/>
      <c r="F812" s="28" t="str">
        <f t="shared" si="177"/>
        <v>-</v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2" customHeight="1" x14ac:dyDescent="0.25">
      <c r="A813" s="24" t="s">
        <v>1548</v>
      </c>
      <c r="B813" s="25" t="s">
        <v>1549</v>
      </c>
      <c r="C813" s="26" t="s">
        <v>1548</v>
      </c>
      <c r="D813" s="29"/>
      <c r="E813" s="29"/>
      <c r="F813" s="28" t="str">
        <f t="shared" si="177"/>
        <v>-</v>
      </c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2" customHeight="1" x14ac:dyDescent="0.25">
      <c r="A814" s="24" t="s">
        <v>1550</v>
      </c>
      <c r="B814" s="25" t="s">
        <v>1551</v>
      </c>
      <c r="C814" s="26" t="s">
        <v>1550</v>
      </c>
      <c r="D814" s="29"/>
      <c r="E814" s="29"/>
      <c r="F814" s="28" t="str">
        <f t="shared" si="177"/>
        <v>-</v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2" customHeight="1" x14ac:dyDescent="0.25">
      <c r="A815" s="24" t="s">
        <v>1552</v>
      </c>
      <c r="B815" s="25" t="s">
        <v>1553</v>
      </c>
      <c r="C815" s="26" t="s">
        <v>1552</v>
      </c>
      <c r="D815" s="29"/>
      <c r="E815" s="29"/>
      <c r="F815" s="28" t="str">
        <f t="shared" si="177"/>
        <v>-</v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2" customHeight="1" x14ac:dyDescent="0.25">
      <c r="A816" s="24" t="s">
        <v>1554</v>
      </c>
      <c r="B816" s="25" t="s">
        <v>1555</v>
      </c>
      <c r="C816" s="26" t="s">
        <v>1554</v>
      </c>
      <c r="D816" s="29"/>
      <c r="E816" s="29"/>
      <c r="F816" s="28" t="str">
        <f t="shared" si="177"/>
        <v>-</v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2" customHeight="1" x14ac:dyDescent="0.25">
      <c r="A817" s="24" t="s">
        <v>1556</v>
      </c>
      <c r="B817" s="25" t="s">
        <v>1557</v>
      </c>
      <c r="C817" s="26" t="s">
        <v>1556</v>
      </c>
      <c r="D817" s="29"/>
      <c r="E817" s="29"/>
      <c r="F817" s="28" t="str">
        <f t="shared" si="177"/>
        <v>-</v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2" customHeight="1" x14ac:dyDescent="0.25">
      <c r="A818" s="24" t="s">
        <v>1558</v>
      </c>
      <c r="B818" s="25" t="s">
        <v>1559</v>
      </c>
      <c r="C818" s="26" t="s">
        <v>1558</v>
      </c>
      <c r="D818" s="29"/>
      <c r="E818" s="29"/>
      <c r="F818" s="28" t="str">
        <f t="shared" si="177"/>
        <v>-</v>
      </c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2" customHeight="1" x14ac:dyDescent="0.25">
      <c r="A819" s="24" t="s">
        <v>1560</v>
      </c>
      <c r="B819" s="25" t="s">
        <v>1561</v>
      </c>
      <c r="C819" s="26" t="s">
        <v>1560</v>
      </c>
      <c r="D819" s="29"/>
      <c r="E819" s="29"/>
      <c r="F819" s="28" t="str">
        <f t="shared" si="177"/>
        <v>-</v>
      </c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2" customHeight="1" x14ac:dyDescent="0.25">
      <c r="A820" s="24" t="s">
        <v>1562</v>
      </c>
      <c r="B820" s="25" t="s">
        <v>1563</v>
      </c>
      <c r="C820" s="26" t="s">
        <v>1562</v>
      </c>
      <c r="D820" s="29"/>
      <c r="E820" s="29"/>
      <c r="F820" s="28" t="str">
        <f t="shared" si="177"/>
        <v>-</v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2" customHeight="1" x14ac:dyDescent="0.25">
      <c r="A821" s="24" t="s">
        <v>1564</v>
      </c>
      <c r="B821" s="25" t="s">
        <v>1565</v>
      </c>
      <c r="C821" s="26" t="s">
        <v>1564</v>
      </c>
      <c r="D821" s="29"/>
      <c r="E821" s="29"/>
      <c r="F821" s="28" t="str">
        <f t="shared" si="177"/>
        <v>-</v>
      </c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2" customHeight="1" x14ac:dyDescent="0.25">
      <c r="A822" s="24" t="s">
        <v>1566</v>
      </c>
      <c r="B822" s="25" t="s">
        <v>1567</v>
      </c>
      <c r="C822" s="26" t="s">
        <v>1566</v>
      </c>
      <c r="D822" s="29"/>
      <c r="E822" s="29"/>
      <c r="F822" s="28" t="str">
        <f t="shared" si="177"/>
        <v>-</v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2" customHeight="1" x14ac:dyDescent="0.25">
      <c r="A823" s="24" t="s">
        <v>1568</v>
      </c>
      <c r="B823" s="25" t="s">
        <v>1569</v>
      </c>
      <c r="C823" s="26" t="s">
        <v>1568</v>
      </c>
      <c r="D823" s="29"/>
      <c r="E823" s="29"/>
      <c r="F823" s="28" t="str">
        <f t="shared" si="177"/>
        <v>-</v>
      </c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2" customHeight="1" x14ac:dyDescent="0.25">
      <c r="A824" s="24">
        <v>37215</v>
      </c>
      <c r="B824" s="25" t="s">
        <v>1570</v>
      </c>
      <c r="C824" s="26" t="s">
        <v>1571</v>
      </c>
      <c r="D824" s="29"/>
      <c r="E824" s="29"/>
      <c r="F824" s="28" t="str">
        <f t="shared" si="177"/>
        <v>-</v>
      </c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2" customHeight="1" x14ac:dyDescent="0.25">
      <c r="A825" s="24">
        <v>37216</v>
      </c>
      <c r="B825" s="30" t="s">
        <v>1572</v>
      </c>
      <c r="C825" s="26" t="s">
        <v>1573</v>
      </c>
      <c r="D825" s="29"/>
      <c r="E825" s="29"/>
      <c r="F825" s="28" t="str">
        <f t="shared" si="177"/>
        <v>-</v>
      </c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2" customHeight="1" x14ac:dyDescent="0.25">
      <c r="A826" s="24">
        <v>37217</v>
      </c>
      <c r="B826" s="25" t="s">
        <v>1574</v>
      </c>
      <c r="C826" s="26" t="s">
        <v>1575</v>
      </c>
      <c r="D826" s="29"/>
      <c r="E826" s="29"/>
      <c r="F826" s="28" t="str">
        <f t="shared" si="177"/>
        <v>-</v>
      </c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2" customHeight="1" x14ac:dyDescent="0.25">
      <c r="A827" s="24">
        <v>37218</v>
      </c>
      <c r="B827" s="25" t="s">
        <v>1576</v>
      </c>
      <c r="C827" s="26" t="s">
        <v>1577</v>
      </c>
      <c r="D827" s="29"/>
      <c r="E827" s="29"/>
      <c r="F827" s="28" t="str">
        <f t="shared" si="177"/>
        <v>-</v>
      </c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2" customHeight="1" x14ac:dyDescent="0.25">
      <c r="A828" s="24">
        <v>37219</v>
      </c>
      <c r="B828" s="25" t="s">
        <v>1578</v>
      </c>
      <c r="C828" s="26" t="s">
        <v>1579</v>
      </c>
      <c r="D828" s="29"/>
      <c r="E828" s="29"/>
      <c r="F828" s="28" t="str">
        <f t="shared" si="177"/>
        <v>-</v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2" customHeight="1" x14ac:dyDescent="0.25">
      <c r="A829" s="24">
        <v>37221</v>
      </c>
      <c r="B829" s="25" t="s">
        <v>1580</v>
      </c>
      <c r="C829" s="26" t="s">
        <v>1581</v>
      </c>
      <c r="D829" s="29"/>
      <c r="E829" s="29"/>
      <c r="F829" s="28" t="str">
        <f t="shared" si="177"/>
        <v>-</v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2" customHeight="1" x14ac:dyDescent="0.25">
      <c r="A830" s="24" t="s">
        <v>1582</v>
      </c>
      <c r="B830" s="25" t="s">
        <v>1559</v>
      </c>
      <c r="C830" s="26" t="s">
        <v>1582</v>
      </c>
      <c r="D830" s="29"/>
      <c r="E830" s="29"/>
      <c r="F830" s="28" t="str">
        <f t="shared" si="177"/>
        <v>-</v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2" customHeight="1" x14ac:dyDescent="0.25">
      <c r="A831" s="24" t="s">
        <v>1583</v>
      </c>
      <c r="B831" s="25" t="s">
        <v>1584</v>
      </c>
      <c r="C831" s="26" t="s">
        <v>1583</v>
      </c>
      <c r="D831" s="29"/>
      <c r="E831" s="29"/>
      <c r="F831" s="28" t="str">
        <f t="shared" si="177"/>
        <v>-</v>
      </c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2" customHeight="1" x14ac:dyDescent="0.25">
      <c r="A832" s="24" t="s">
        <v>1585</v>
      </c>
      <c r="B832" s="25" t="s">
        <v>1586</v>
      </c>
      <c r="C832" s="26" t="s">
        <v>1585</v>
      </c>
      <c r="D832" s="29"/>
      <c r="E832" s="29"/>
      <c r="F832" s="28" t="str">
        <f t="shared" si="177"/>
        <v>-</v>
      </c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2" customHeight="1" x14ac:dyDescent="0.25">
      <c r="A833" s="24" t="s">
        <v>1587</v>
      </c>
      <c r="B833" s="25" t="s">
        <v>1588</v>
      </c>
      <c r="C833" s="26" t="s">
        <v>1587</v>
      </c>
      <c r="D833" s="29"/>
      <c r="E833" s="29"/>
      <c r="F833" s="28" t="str">
        <f t="shared" si="177"/>
        <v>-</v>
      </c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2" customHeight="1" x14ac:dyDescent="0.25">
      <c r="A834" s="24">
        <v>38117</v>
      </c>
      <c r="B834" s="25" t="s">
        <v>1589</v>
      </c>
      <c r="C834" s="26" t="s">
        <v>1590</v>
      </c>
      <c r="D834" s="29"/>
      <c r="E834" s="29"/>
      <c r="F834" s="28" t="str">
        <f t="shared" si="177"/>
        <v>-</v>
      </c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2" customHeight="1" x14ac:dyDescent="0.25">
      <c r="A835" s="24">
        <v>38612</v>
      </c>
      <c r="B835" s="25" t="s">
        <v>1591</v>
      </c>
      <c r="C835" s="26" t="s">
        <v>1592</v>
      </c>
      <c r="D835" s="29"/>
      <c r="E835" s="29"/>
      <c r="F835" s="28" t="str">
        <f t="shared" si="177"/>
        <v>-</v>
      </c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2" customHeight="1" x14ac:dyDescent="0.25">
      <c r="A836" s="24">
        <v>38613</v>
      </c>
      <c r="B836" s="25" t="s">
        <v>1593</v>
      </c>
      <c r="C836" s="26" t="s">
        <v>1594</v>
      </c>
      <c r="D836" s="29"/>
      <c r="E836" s="29"/>
      <c r="F836" s="28" t="str">
        <f t="shared" si="177"/>
        <v>-</v>
      </c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2" customHeight="1" x14ac:dyDescent="0.25">
      <c r="A837" s="24">
        <v>38614</v>
      </c>
      <c r="B837" s="25" t="s">
        <v>1595</v>
      </c>
      <c r="C837" s="26" t="s">
        <v>1596</v>
      </c>
      <c r="D837" s="29"/>
      <c r="E837" s="29"/>
      <c r="F837" s="28" t="str">
        <f t="shared" si="177"/>
        <v>-</v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2" customHeight="1" x14ac:dyDescent="0.25">
      <c r="A838" s="24">
        <v>38615</v>
      </c>
      <c r="B838" s="25" t="s">
        <v>1597</v>
      </c>
      <c r="C838" s="26" t="s">
        <v>1598</v>
      </c>
      <c r="D838" s="29"/>
      <c r="E838" s="29"/>
      <c r="F838" s="28" t="str">
        <f t="shared" si="177"/>
        <v>-</v>
      </c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2" customHeight="1" x14ac:dyDescent="0.25">
      <c r="A839" s="24">
        <v>38622</v>
      </c>
      <c r="B839" s="25" t="s">
        <v>1599</v>
      </c>
      <c r="C839" s="26" t="s">
        <v>1600</v>
      </c>
      <c r="D839" s="29"/>
      <c r="E839" s="29"/>
      <c r="F839" s="28" t="str">
        <f t="shared" si="177"/>
        <v>-</v>
      </c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2" customHeight="1" x14ac:dyDescent="0.25">
      <c r="A840" s="24">
        <v>38623</v>
      </c>
      <c r="B840" s="25" t="s">
        <v>1601</v>
      </c>
      <c r="C840" s="26" t="s">
        <v>1602</v>
      </c>
      <c r="D840" s="29"/>
      <c r="E840" s="29"/>
      <c r="F840" s="28" t="str">
        <f t="shared" si="177"/>
        <v>-</v>
      </c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2" customHeight="1" x14ac:dyDescent="0.25">
      <c r="A841" s="24">
        <v>38624</v>
      </c>
      <c r="B841" s="25" t="s">
        <v>1603</v>
      </c>
      <c r="C841" s="26" t="s">
        <v>1604</v>
      </c>
      <c r="D841" s="29"/>
      <c r="E841" s="29"/>
      <c r="F841" s="28" t="str">
        <f t="shared" si="177"/>
        <v>-</v>
      </c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2" customHeight="1" x14ac:dyDescent="0.25">
      <c r="A842" s="24">
        <v>38625</v>
      </c>
      <c r="B842" s="25" t="s">
        <v>1605</v>
      </c>
      <c r="C842" s="26" t="s">
        <v>1606</v>
      </c>
      <c r="D842" s="29"/>
      <c r="E842" s="29"/>
      <c r="F842" s="28" t="str">
        <f t="shared" si="177"/>
        <v>-</v>
      </c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2" customHeight="1" x14ac:dyDescent="0.25">
      <c r="A843" s="24" t="s">
        <v>1607</v>
      </c>
      <c r="B843" s="25" t="s">
        <v>1608</v>
      </c>
      <c r="C843" s="26" t="s">
        <v>1607</v>
      </c>
      <c r="D843" s="29"/>
      <c r="E843" s="29"/>
      <c r="F843" s="28" t="str">
        <f t="shared" si="177"/>
        <v>-</v>
      </c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2" customHeight="1" x14ac:dyDescent="0.25">
      <c r="A844" s="24">
        <v>38631</v>
      </c>
      <c r="B844" s="25" t="s">
        <v>1609</v>
      </c>
      <c r="C844" s="26" t="s">
        <v>1610</v>
      </c>
      <c r="D844" s="29"/>
      <c r="E844" s="29"/>
      <c r="F844" s="28" t="str">
        <f t="shared" ref="F844:F907" si="178">IF(D844&lt;&gt;0,IF(E844/D844&gt;=100,"&gt;&gt;100",E844/D844*100),"-")</f>
        <v>-</v>
      </c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2" customHeight="1" x14ac:dyDescent="0.25">
      <c r="A845" s="24">
        <v>38632</v>
      </c>
      <c r="B845" s="25" t="s">
        <v>1611</v>
      </c>
      <c r="C845" s="26" t="s">
        <v>1612</v>
      </c>
      <c r="D845" s="29"/>
      <c r="E845" s="29"/>
      <c r="F845" s="28" t="str">
        <f t="shared" si="178"/>
        <v>-</v>
      </c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2" customHeight="1" x14ac:dyDescent="0.25">
      <c r="A846" s="24">
        <v>38641</v>
      </c>
      <c r="B846" s="25" t="s">
        <v>1613</v>
      </c>
      <c r="C846" s="26" t="s">
        <v>1614</v>
      </c>
      <c r="D846" s="29"/>
      <c r="E846" s="29"/>
      <c r="F846" s="28" t="str">
        <f t="shared" si="178"/>
        <v>-</v>
      </c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2" customHeight="1" x14ac:dyDescent="0.25">
      <c r="A847" s="24" t="s">
        <v>1615</v>
      </c>
      <c r="B847" s="25" t="s">
        <v>1616</v>
      </c>
      <c r="C847" s="26" t="s">
        <v>1615</v>
      </c>
      <c r="D847" s="29"/>
      <c r="E847" s="29"/>
      <c r="F847" s="28" t="str">
        <f t="shared" si="178"/>
        <v>-</v>
      </c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2" customHeight="1" x14ac:dyDescent="0.25">
      <c r="A848" s="24" t="s">
        <v>1617</v>
      </c>
      <c r="B848" s="25" t="s">
        <v>1618</v>
      </c>
      <c r="C848" s="26" t="s">
        <v>1617</v>
      </c>
      <c r="D848" s="29"/>
      <c r="E848" s="29"/>
      <c r="F848" s="28" t="str">
        <f t="shared" si="178"/>
        <v>-</v>
      </c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2" customHeight="1" x14ac:dyDescent="0.25">
      <c r="A849" s="24" t="s">
        <v>1619</v>
      </c>
      <c r="B849" s="25" t="s">
        <v>1620</v>
      </c>
      <c r="C849" s="26" t="s">
        <v>1619</v>
      </c>
      <c r="D849" s="29"/>
      <c r="E849" s="29"/>
      <c r="F849" s="28" t="str">
        <f t="shared" si="178"/>
        <v>-</v>
      </c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2" customHeight="1" x14ac:dyDescent="0.25">
      <c r="A850" s="24" t="s">
        <v>1621</v>
      </c>
      <c r="B850" s="25" t="s">
        <v>1622</v>
      </c>
      <c r="C850" s="26" t="s">
        <v>1621</v>
      </c>
      <c r="D850" s="29"/>
      <c r="E850" s="29"/>
      <c r="F850" s="28" t="str">
        <f t="shared" si="178"/>
        <v>-</v>
      </c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2" customHeight="1" x14ac:dyDescent="0.25">
      <c r="A851" s="24">
        <v>81212</v>
      </c>
      <c r="B851" s="25" t="s">
        <v>1623</v>
      </c>
      <c r="C851" s="26" t="s">
        <v>1624</v>
      </c>
      <c r="D851" s="29"/>
      <c r="E851" s="29"/>
      <c r="F851" s="28" t="str">
        <f t="shared" si="178"/>
        <v>-</v>
      </c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2" customHeight="1" x14ac:dyDescent="0.25">
      <c r="A852" s="24">
        <v>81322</v>
      </c>
      <c r="B852" s="25" t="s">
        <v>1625</v>
      </c>
      <c r="C852" s="26" t="s">
        <v>1626</v>
      </c>
      <c r="D852" s="29"/>
      <c r="E852" s="29"/>
      <c r="F852" s="28" t="str">
        <f t="shared" si="178"/>
        <v>-</v>
      </c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2" customHeight="1" x14ac:dyDescent="0.25">
      <c r="A853" s="24">
        <v>81332</v>
      </c>
      <c r="B853" s="25" t="s">
        <v>1627</v>
      </c>
      <c r="C853" s="26" t="s">
        <v>1628</v>
      </c>
      <c r="D853" s="29"/>
      <c r="E853" s="29"/>
      <c r="F853" s="28" t="str">
        <f t="shared" si="178"/>
        <v>-</v>
      </c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2" customHeight="1" x14ac:dyDescent="0.25">
      <c r="A854" s="24">
        <v>81342</v>
      </c>
      <c r="B854" s="25" t="s">
        <v>1629</v>
      </c>
      <c r="C854" s="26" t="s">
        <v>1630</v>
      </c>
      <c r="D854" s="29"/>
      <c r="E854" s="29"/>
      <c r="F854" s="28" t="str">
        <f t="shared" si="178"/>
        <v>-</v>
      </c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2" customHeight="1" x14ac:dyDescent="0.25">
      <c r="A855" s="24">
        <v>81411</v>
      </c>
      <c r="B855" s="25" t="s">
        <v>1631</v>
      </c>
      <c r="C855" s="26" t="s">
        <v>1632</v>
      </c>
      <c r="D855" s="29"/>
      <c r="E855" s="29"/>
      <c r="F855" s="28" t="str">
        <f t="shared" si="178"/>
        <v>-</v>
      </c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2" customHeight="1" x14ac:dyDescent="0.25">
      <c r="A856" s="24">
        <v>81412</v>
      </c>
      <c r="B856" s="25" t="s">
        <v>1633</v>
      </c>
      <c r="C856" s="26" t="s">
        <v>1634</v>
      </c>
      <c r="D856" s="29"/>
      <c r="E856" s="29"/>
      <c r="F856" s="28" t="str">
        <f t="shared" si="178"/>
        <v>-</v>
      </c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2" customHeight="1" x14ac:dyDescent="0.25">
      <c r="A857" s="24">
        <v>81532</v>
      </c>
      <c r="B857" s="30" t="s">
        <v>1635</v>
      </c>
      <c r="C857" s="26" t="s">
        <v>1636</v>
      </c>
      <c r="D857" s="29"/>
      <c r="E857" s="29"/>
      <c r="F857" s="28" t="str">
        <f t="shared" si="178"/>
        <v>-</v>
      </c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2" customHeight="1" x14ac:dyDescent="0.25">
      <c r="A858" s="24">
        <v>81542</v>
      </c>
      <c r="B858" s="30" t="s">
        <v>1637</v>
      </c>
      <c r="C858" s="26" t="s">
        <v>1638</v>
      </c>
      <c r="D858" s="29"/>
      <c r="E858" s="29"/>
      <c r="F858" s="28" t="str">
        <f t="shared" si="178"/>
        <v>-</v>
      </c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2" customHeight="1" x14ac:dyDescent="0.25">
      <c r="A859" s="24">
        <v>81552</v>
      </c>
      <c r="B859" s="25" t="s">
        <v>1639</v>
      </c>
      <c r="C859" s="26" t="s">
        <v>1640</v>
      </c>
      <c r="D859" s="29"/>
      <c r="E859" s="29"/>
      <c r="F859" s="28" t="str">
        <f t="shared" si="178"/>
        <v>-</v>
      </c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2" customHeight="1" x14ac:dyDescent="0.25">
      <c r="A860" s="24">
        <v>81631</v>
      </c>
      <c r="B860" s="30" t="s">
        <v>1641</v>
      </c>
      <c r="C860" s="26" t="s">
        <v>1642</v>
      </c>
      <c r="D860" s="29"/>
      <c r="E860" s="29"/>
      <c r="F860" s="28" t="str">
        <f t="shared" si="178"/>
        <v>-</v>
      </c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2" customHeight="1" x14ac:dyDescent="0.25">
      <c r="A861" s="24">
        <v>81632</v>
      </c>
      <c r="B861" s="25" t="s">
        <v>1643</v>
      </c>
      <c r="C861" s="26" t="s">
        <v>1644</v>
      </c>
      <c r="D861" s="29"/>
      <c r="E861" s="29"/>
      <c r="F861" s="28" t="str">
        <f t="shared" si="178"/>
        <v>-</v>
      </c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2" customHeight="1" x14ac:dyDescent="0.25">
      <c r="A862" s="24">
        <v>81641</v>
      </c>
      <c r="B862" s="25" t="s">
        <v>1645</v>
      </c>
      <c r="C862" s="26" t="s">
        <v>1646</v>
      </c>
      <c r="D862" s="29"/>
      <c r="E862" s="29"/>
      <c r="F862" s="28" t="str">
        <f t="shared" si="178"/>
        <v>-</v>
      </c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2" customHeight="1" x14ac:dyDescent="0.25">
      <c r="A863" s="24">
        <v>81642</v>
      </c>
      <c r="B863" s="25" t="s">
        <v>1647</v>
      </c>
      <c r="C863" s="26" t="s">
        <v>1648</v>
      </c>
      <c r="D863" s="29"/>
      <c r="E863" s="29"/>
      <c r="F863" s="28" t="str">
        <f t="shared" si="178"/>
        <v>-</v>
      </c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2" customHeight="1" x14ac:dyDescent="0.25">
      <c r="A864" s="24">
        <v>81711</v>
      </c>
      <c r="B864" s="25" t="s">
        <v>1649</v>
      </c>
      <c r="C864" s="26" t="s">
        <v>1650</v>
      </c>
      <c r="D864" s="29"/>
      <c r="E864" s="29"/>
      <c r="F864" s="28" t="str">
        <f t="shared" si="178"/>
        <v>-</v>
      </c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2" customHeight="1" x14ac:dyDescent="0.25">
      <c r="A865" s="24">
        <v>81712</v>
      </c>
      <c r="B865" s="25" t="s">
        <v>1651</v>
      </c>
      <c r="C865" s="26" t="s">
        <v>1652</v>
      </c>
      <c r="D865" s="29"/>
      <c r="E865" s="29"/>
      <c r="F865" s="28" t="str">
        <f t="shared" si="178"/>
        <v>-</v>
      </c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2" customHeight="1" x14ac:dyDescent="0.25">
      <c r="A866" s="24">
        <v>81721</v>
      </c>
      <c r="B866" s="25" t="s">
        <v>1653</v>
      </c>
      <c r="C866" s="26" t="s">
        <v>1654</v>
      </c>
      <c r="D866" s="29"/>
      <c r="E866" s="29"/>
      <c r="F866" s="28" t="str">
        <f t="shared" si="178"/>
        <v>-</v>
      </c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2" customHeight="1" x14ac:dyDescent="0.25">
      <c r="A867" s="24">
        <v>81722</v>
      </c>
      <c r="B867" s="25" t="s">
        <v>1655</v>
      </c>
      <c r="C867" s="26" t="s">
        <v>1656</v>
      </c>
      <c r="D867" s="29"/>
      <c r="E867" s="29"/>
      <c r="F867" s="28" t="str">
        <f t="shared" si="178"/>
        <v>-</v>
      </c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2" customHeight="1" x14ac:dyDescent="0.25">
      <c r="A868" s="24">
        <v>81731</v>
      </c>
      <c r="B868" s="25" t="s">
        <v>1657</v>
      </c>
      <c r="C868" s="26" t="s">
        <v>1658</v>
      </c>
      <c r="D868" s="29"/>
      <c r="E868" s="29"/>
      <c r="F868" s="28" t="str">
        <f t="shared" si="178"/>
        <v>-</v>
      </c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2" customHeight="1" x14ac:dyDescent="0.25">
      <c r="A869" s="24">
        <v>81732</v>
      </c>
      <c r="B869" s="25" t="s">
        <v>1659</v>
      </c>
      <c r="C869" s="26" t="s">
        <v>1660</v>
      </c>
      <c r="D869" s="29"/>
      <c r="E869" s="29"/>
      <c r="F869" s="28" t="str">
        <f t="shared" si="178"/>
        <v>-</v>
      </c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2" customHeight="1" x14ac:dyDescent="0.25">
      <c r="A870" s="24">
        <v>81741</v>
      </c>
      <c r="B870" s="25" t="s">
        <v>1661</v>
      </c>
      <c r="C870" s="26" t="s">
        <v>1662</v>
      </c>
      <c r="D870" s="29"/>
      <c r="E870" s="29"/>
      <c r="F870" s="28" t="str">
        <f t="shared" si="178"/>
        <v>-</v>
      </c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2" customHeight="1" x14ac:dyDescent="0.25">
      <c r="A871" s="24">
        <v>81742</v>
      </c>
      <c r="B871" s="25" t="s">
        <v>1663</v>
      </c>
      <c r="C871" s="26" t="s">
        <v>1664</v>
      </c>
      <c r="D871" s="29"/>
      <c r="E871" s="29"/>
      <c r="F871" s="28" t="str">
        <f t="shared" si="178"/>
        <v>-</v>
      </c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2" customHeight="1" x14ac:dyDescent="0.25">
      <c r="A872" s="24">
        <v>81751</v>
      </c>
      <c r="B872" s="25" t="s">
        <v>1665</v>
      </c>
      <c r="C872" s="26" t="s">
        <v>1666</v>
      </c>
      <c r="D872" s="29"/>
      <c r="E872" s="29"/>
      <c r="F872" s="28" t="str">
        <f t="shared" si="178"/>
        <v>-</v>
      </c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2" customHeight="1" x14ac:dyDescent="0.25">
      <c r="A873" s="24">
        <v>81752</v>
      </c>
      <c r="B873" s="25" t="s">
        <v>1667</v>
      </c>
      <c r="C873" s="26" t="s">
        <v>1668</v>
      </c>
      <c r="D873" s="29"/>
      <c r="E873" s="29"/>
      <c r="F873" s="28" t="str">
        <f t="shared" si="178"/>
        <v>-</v>
      </c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2" customHeight="1" x14ac:dyDescent="0.25">
      <c r="A874" s="24">
        <v>81761</v>
      </c>
      <c r="B874" s="30" t="s">
        <v>1669</v>
      </c>
      <c r="C874" s="26" t="s">
        <v>1670</v>
      </c>
      <c r="D874" s="29"/>
      <c r="E874" s="29"/>
      <c r="F874" s="28" t="str">
        <f t="shared" si="178"/>
        <v>-</v>
      </c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2" customHeight="1" x14ac:dyDescent="0.25">
      <c r="A875" s="24">
        <v>81762</v>
      </c>
      <c r="B875" s="30" t="s">
        <v>1671</v>
      </c>
      <c r="C875" s="26" t="s">
        <v>1672</v>
      </c>
      <c r="D875" s="29"/>
      <c r="E875" s="29"/>
      <c r="F875" s="28" t="str">
        <f t="shared" si="178"/>
        <v>-</v>
      </c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2" customHeight="1" x14ac:dyDescent="0.25">
      <c r="A876" s="24">
        <v>81771</v>
      </c>
      <c r="B876" s="25" t="s">
        <v>1673</v>
      </c>
      <c r="C876" s="26" t="s">
        <v>1674</v>
      </c>
      <c r="D876" s="29"/>
      <c r="E876" s="29"/>
      <c r="F876" s="28" t="str">
        <f t="shared" si="178"/>
        <v>-</v>
      </c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2" customHeight="1" x14ac:dyDescent="0.25">
      <c r="A877" s="24">
        <v>81772</v>
      </c>
      <c r="B877" s="25" t="s">
        <v>1675</v>
      </c>
      <c r="C877" s="26" t="s">
        <v>1676</v>
      </c>
      <c r="D877" s="29"/>
      <c r="E877" s="29"/>
      <c r="F877" s="28" t="str">
        <f t="shared" si="178"/>
        <v>-</v>
      </c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2" customHeight="1" x14ac:dyDescent="0.25">
      <c r="A878" s="24">
        <v>82412</v>
      </c>
      <c r="B878" s="25" t="s">
        <v>1677</v>
      </c>
      <c r="C878" s="26" t="s">
        <v>1678</v>
      </c>
      <c r="D878" s="29"/>
      <c r="E878" s="29"/>
      <c r="F878" s="28" t="str">
        <f t="shared" si="178"/>
        <v>-</v>
      </c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2" customHeight="1" x14ac:dyDescent="0.25">
      <c r="A879" s="24">
        <v>84132</v>
      </c>
      <c r="B879" s="25" t="s">
        <v>1679</v>
      </c>
      <c r="C879" s="26" t="s">
        <v>1680</v>
      </c>
      <c r="D879" s="29"/>
      <c r="E879" s="29"/>
      <c r="F879" s="28" t="str">
        <f t="shared" si="178"/>
        <v>-</v>
      </c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2" customHeight="1" x14ac:dyDescent="0.25">
      <c r="A880" s="24">
        <v>84142</v>
      </c>
      <c r="B880" s="25" t="s">
        <v>1681</v>
      </c>
      <c r="C880" s="26" t="s">
        <v>1682</v>
      </c>
      <c r="D880" s="29"/>
      <c r="E880" s="29"/>
      <c r="F880" s="28" t="str">
        <f t="shared" si="178"/>
        <v>-</v>
      </c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2" customHeight="1" x14ac:dyDescent="0.25">
      <c r="A881" s="24">
        <v>84152</v>
      </c>
      <c r="B881" s="25" t="s">
        <v>1683</v>
      </c>
      <c r="C881" s="26" t="s">
        <v>1684</v>
      </c>
      <c r="D881" s="29"/>
      <c r="E881" s="29"/>
      <c r="F881" s="28" t="str">
        <f t="shared" si="178"/>
        <v>-</v>
      </c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2" customHeight="1" x14ac:dyDescent="0.25">
      <c r="A882" s="24">
        <v>84162</v>
      </c>
      <c r="B882" s="25" t="s">
        <v>1685</v>
      </c>
      <c r="C882" s="26" t="s">
        <v>1686</v>
      </c>
      <c r="D882" s="29"/>
      <c r="E882" s="29"/>
      <c r="F882" s="28" t="str">
        <f t="shared" si="178"/>
        <v>-</v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2" customHeight="1" x14ac:dyDescent="0.25">
      <c r="A883" s="24">
        <v>84221</v>
      </c>
      <c r="B883" s="25" t="s">
        <v>1687</v>
      </c>
      <c r="C883" s="26" t="s">
        <v>1688</v>
      </c>
      <c r="D883" s="29"/>
      <c r="E883" s="29"/>
      <c r="F883" s="28" t="str">
        <f t="shared" si="178"/>
        <v>-</v>
      </c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2" customHeight="1" x14ac:dyDescent="0.25">
      <c r="A884" s="24">
        <v>84222</v>
      </c>
      <c r="B884" s="25" t="s">
        <v>1689</v>
      </c>
      <c r="C884" s="26" t="s">
        <v>1690</v>
      </c>
      <c r="D884" s="29"/>
      <c r="E884" s="29"/>
      <c r="F884" s="28" t="str">
        <f t="shared" si="178"/>
        <v>-</v>
      </c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2" customHeight="1" x14ac:dyDescent="0.25">
      <c r="A885" s="24" t="s">
        <v>1691</v>
      </c>
      <c r="B885" s="25" t="s">
        <v>1692</v>
      </c>
      <c r="C885" s="26" t="s">
        <v>1691</v>
      </c>
      <c r="D885" s="29"/>
      <c r="E885" s="29"/>
      <c r="F885" s="28" t="str">
        <f t="shared" si="178"/>
        <v>-</v>
      </c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2" customHeight="1" x14ac:dyDescent="0.25">
      <c r="A886" s="24">
        <v>84232</v>
      </c>
      <c r="B886" s="25" t="s">
        <v>1693</v>
      </c>
      <c r="C886" s="26" t="s">
        <v>1694</v>
      </c>
      <c r="D886" s="29"/>
      <c r="E886" s="29"/>
      <c r="F886" s="28" t="str">
        <f t="shared" si="178"/>
        <v>-</v>
      </c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2" customHeight="1" x14ac:dyDescent="0.25">
      <c r="A887" s="24">
        <v>84242</v>
      </c>
      <c r="B887" s="25" t="s">
        <v>1695</v>
      </c>
      <c r="C887" s="26" t="s">
        <v>1696</v>
      </c>
      <c r="D887" s="29"/>
      <c r="E887" s="29"/>
      <c r="F887" s="28" t="str">
        <f t="shared" si="178"/>
        <v>-</v>
      </c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2" customHeight="1" x14ac:dyDescent="0.25">
      <c r="A888" s="24" t="s">
        <v>1697</v>
      </c>
      <c r="B888" s="25" t="s">
        <v>1698</v>
      </c>
      <c r="C888" s="26" t="s">
        <v>1697</v>
      </c>
      <c r="D888" s="29"/>
      <c r="E888" s="29"/>
      <c r="F888" s="28" t="str">
        <f t="shared" si="178"/>
        <v>-</v>
      </c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2" customHeight="1" x14ac:dyDescent="0.25">
      <c r="A889" s="24">
        <v>84312</v>
      </c>
      <c r="B889" s="25" t="s">
        <v>1699</v>
      </c>
      <c r="C889" s="26" t="s">
        <v>1700</v>
      </c>
      <c r="D889" s="29"/>
      <c r="E889" s="29"/>
      <c r="F889" s="28" t="str">
        <f t="shared" si="178"/>
        <v>-</v>
      </c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2" customHeight="1" x14ac:dyDescent="0.25">
      <c r="A890" s="24">
        <v>84431</v>
      </c>
      <c r="B890" s="25" t="s">
        <v>1701</v>
      </c>
      <c r="C890" s="26" t="s">
        <v>1702</v>
      </c>
      <c r="D890" s="29"/>
      <c r="E890" s="29"/>
      <c r="F890" s="28" t="str">
        <f t="shared" si="178"/>
        <v>-</v>
      </c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2" customHeight="1" x14ac:dyDescent="0.25">
      <c r="A891" s="24">
        <v>84432</v>
      </c>
      <c r="B891" s="25" t="s">
        <v>1703</v>
      </c>
      <c r="C891" s="26" t="s">
        <v>1704</v>
      </c>
      <c r="D891" s="29"/>
      <c r="E891" s="29"/>
      <c r="F891" s="28" t="str">
        <f t="shared" si="178"/>
        <v>-</v>
      </c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2" customHeight="1" x14ac:dyDescent="0.25">
      <c r="A892" s="24" t="s">
        <v>1705</v>
      </c>
      <c r="B892" s="25" t="s">
        <v>1706</v>
      </c>
      <c r="C892" s="26" t="s">
        <v>1705</v>
      </c>
      <c r="D892" s="29"/>
      <c r="E892" s="29"/>
      <c r="F892" s="28" t="str">
        <f t="shared" si="178"/>
        <v>-</v>
      </c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2" customHeight="1" x14ac:dyDescent="0.25">
      <c r="A893" s="24">
        <v>84442</v>
      </c>
      <c r="B893" s="25" t="s">
        <v>1707</v>
      </c>
      <c r="C893" s="26" t="s">
        <v>1708</v>
      </c>
      <c r="D893" s="29"/>
      <c r="E893" s="29"/>
      <c r="F893" s="28" t="str">
        <f t="shared" si="178"/>
        <v>-</v>
      </c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2" customHeight="1" x14ac:dyDescent="0.25">
      <c r="A894" s="24">
        <v>84452</v>
      </c>
      <c r="B894" s="30" t="s">
        <v>1709</v>
      </c>
      <c r="C894" s="26" t="s">
        <v>1710</v>
      </c>
      <c r="D894" s="29"/>
      <c r="E894" s="29"/>
      <c r="F894" s="28" t="str">
        <f t="shared" si="178"/>
        <v>-</v>
      </c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2" customHeight="1" x14ac:dyDescent="0.25">
      <c r="A895" s="24" t="s">
        <v>1711</v>
      </c>
      <c r="B895" s="30" t="s">
        <v>1712</v>
      </c>
      <c r="C895" s="26" t="s">
        <v>1711</v>
      </c>
      <c r="D895" s="29"/>
      <c r="E895" s="29"/>
      <c r="F895" s="28" t="str">
        <f t="shared" si="178"/>
        <v>-</v>
      </c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2" customHeight="1" x14ac:dyDescent="0.25">
      <c r="A896" s="24">
        <v>84461</v>
      </c>
      <c r="B896" s="25" t="s">
        <v>1713</v>
      </c>
      <c r="C896" s="26" t="s">
        <v>1714</v>
      </c>
      <c r="D896" s="29"/>
      <c r="E896" s="29"/>
      <c r="F896" s="28" t="str">
        <f t="shared" si="178"/>
        <v>-</v>
      </c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2" customHeight="1" x14ac:dyDescent="0.25">
      <c r="A897" s="24">
        <v>84462</v>
      </c>
      <c r="B897" s="25" t="s">
        <v>1715</v>
      </c>
      <c r="C897" s="26" t="s">
        <v>1716</v>
      </c>
      <c r="D897" s="29"/>
      <c r="E897" s="29"/>
      <c r="F897" s="28" t="str">
        <f t="shared" si="178"/>
        <v>-</v>
      </c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2" customHeight="1" x14ac:dyDescent="0.25">
      <c r="A898" s="24" t="s">
        <v>1717</v>
      </c>
      <c r="B898" s="25" t="s">
        <v>1718</v>
      </c>
      <c r="C898" s="26" t="s">
        <v>1717</v>
      </c>
      <c r="D898" s="29"/>
      <c r="E898" s="29"/>
      <c r="F898" s="28" t="str">
        <f t="shared" si="178"/>
        <v>-</v>
      </c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2" customHeight="1" x14ac:dyDescent="0.25">
      <c r="A899" s="24">
        <v>84472</v>
      </c>
      <c r="B899" s="25" t="s">
        <v>1719</v>
      </c>
      <c r="C899" s="26" t="s">
        <v>1720</v>
      </c>
      <c r="D899" s="29"/>
      <c r="E899" s="29"/>
      <c r="F899" s="28" t="str">
        <f t="shared" si="178"/>
        <v>-</v>
      </c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2" customHeight="1" x14ac:dyDescent="0.25">
      <c r="A900" s="24">
        <v>84482</v>
      </c>
      <c r="B900" s="25" t="s">
        <v>1721</v>
      </c>
      <c r="C900" s="26" t="s">
        <v>1722</v>
      </c>
      <c r="D900" s="29"/>
      <c r="E900" s="29"/>
      <c r="F900" s="28" t="str">
        <f t="shared" si="178"/>
        <v>-</v>
      </c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2" customHeight="1" x14ac:dyDescent="0.25">
      <c r="A901" s="24" t="s">
        <v>1723</v>
      </c>
      <c r="B901" s="25" t="s">
        <v>1724</v>
      </c>
      <c r="C901" s="26" t="s">
        <v>1723</v>
      </c>
      <c r="D901" s="29"/>
      <c r="E901" s="29"/>
      <c r="F901" s="28" t="str">
        <f t="shared" si="178"/>
        <v>-</v>
      </c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2" customHeight="1" x14ac:dyDescent="0.25">
      <c r="A902" s="24">
        <v>84532</v>
      </c>
      <c r="B902" s="25" t="s">
        <v>1725</v>
      </c>
      <c r="C902" s="26" t="s">
        <v>1726</v>
      </c>
      <c r="D902" s="29"/>
      <c r="E902" s="29"/>
      <c r="F902" s="28" t="str">
        <f t="shared" si="178"/>
        <v>-</v>
      </c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2" customHeight="1" x14ac:dyDescent="0.25">
      <c r="A903" s="24">
        <v>84542</v>
      </c>
      <c r="B903" s="25" t="s">
        <v>1727</v>
      </c>
      <c r="C903" s="26" t="s">
        <v>1728</v>
      </c>
      <c r="D903" s="29"/>
      <c r="E903" s="29"/>
      <c r="F903" s="28" t="str">
        <f t="shared" si="178"/>
        <v>-</v>
      </c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2" customHeight="1" x14ac:dyDescent="0.25">
      <c r="A904" s="24">
        <v>84552</v>
      </c>
      <c r="B904" s="25" t="s">
        <v>1729</v>
      </c>
      <c r="C904" s="26" t="s">
        <v>1730</v>
      </c>
      <c r="D904" s="29"/>
      <c r="E904" s="29"/>
      <c r="F904" s="28" t="str">
        <f t="shared" si="178"/>
        <v>-</v>
      </c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2" customHeight="1" x14ac:dyDescent="0.25">
      <c r="A905" s="24">
        <v>84711</v>
      </c>
      <c r="B905" s="25" t="s">
        <v>1731</v>
      </c>
      <c r="C905" s="26" t="s">
        <v>1732</v>
      </c>
      <c r="D905" s="29"/>
      <c r="E905" s="29"/>
      <c r="F905" s="28" t="str">
        <f t="shared" si="178"/>
        <v>-</v>
      </c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2" customHeight="1" x14ac:dyDescent="0.25">
      <c r="A906" s="24">
        <v>84712</v>
      </c>
      <c r="B906" s="25" t="s">
        <v>1733</v>
      </c>
      <c r="C906" s="26" t="s">
        <v>1734</v>
      </c>
      <c r="D906" s="29"/>
      <c r="E906" s="29"/>
      <c r="F906" s="28" t="str">
        <f t="shared" si="178"/>
        <v>-</v>
      </c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2" customHeight="1" x14ac:dyDescent="0.25">
      <c r="A907" s="24">
        <v>84721</v>
      </c>
      <c r="B907" s="25" t="s">
        <v>1735</v>
      </c>
      <c r="C907" s="26" t="s">
        <v>1736</v>
      </c>
      <c r="D907" s="29"/>
      <c r="E907" s="29"/>
      <c r="F907" s="28" t="str">
        <f t="shared" si="178"/>
        <v>-</v>
      </c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2" customHeight="1" x14ac:dyDescent="0.25">
      <c r="A908" s="24">
        <v>84722</v>
      </c>
      <c r="B908" s="25" t="s">
        <v>1737</v>
      </c>
      <c r="C908" s="26" t="s">
        <v>1738</v>
      </c>
      <c r="D908" s="29"/>
      <c r="E908" s="29"/>
      <c r="F908" s="28" t="str">
        <f t="shared" ref="F908:F987" si="179">IF(D908&lt;&gt;0,IF(E908/D908&gt;=100,"&gt;&gt;100",E908/D908*100),"-")</f>
        <v>-</v>
      </c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2" customHeight="1" x14ac:dyDescent="0.25">
      <c r="A909" s="24">
        <v>84731</v>
      </c>
      <c r="B909" s="25" t="s">
        <v>1739</v>
      </c>
      <c r="C909" s="26" t="s">
        <v>1740</v>
      </c>
      <c r="D909" s="29"/>
      <c r="E909" s="29"/>
      <c r="F909" s="28" t="str">
        <f t="shared" si="179"/>
        <v>-</v>
      </c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2" customHeight="1" x14ac:dyDescent="0.25">
      <c r="A910" s="24">
        <v>84732</v>
      </c>
      <c r="B910" s="25" t="s">
        <v>1741</v>
      </c>
      <c r="C910" s="26" t="s">
        <v>1742</v>
      </c>
      <c r="D910" s="29"/>
      <c r="E910" s="29"/>
      <c r="F910" s="28" t="str">
        <f t="shared" si="179"/>
        <v>-</v>
      </c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2" customHeight="1" x14ac:dyDescent="0.25">
      <c r="A911" s="24">
        <v>84741</v>
      </c>
      <c r="B911" s="25" t="s">
        <v>1743</v>
      </c>
      <c r="C911" s="26" t="s">
        <v>1744</v>
      </c>
      <c r="D911" s="29"/>
      <c r="E911" s="29"/>
      <c r="F911" s="28" t="str">
        <f t="shared" si="179"/>
        <v>-</v>
      </c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2" customHeight="1" x14ac:dyDescent="0.25">
      <c r="A912" s="24">
        <v>84742</v>
      </c>
      <c r="B912" s="25" t="s">
        <v>1745</v>
      </c>
      <c r="C912" s="26" t="s">
        <v>1746</v>
      </c>
      <c r="D912" s="29"/>
      <c r="E912" s="29"/>
      <c r="F912" s="28" t="str">
        <f t="shared" si="179"/>
        <v>-</v>
      </c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2" customHeight="1" x14ac:dyDescent="0.25">
      <c r="A913" s="24">
        <v>84751</v>
      </c>
      <c r="B913" s="25" t="s">
        <v>1747</v>
      </c>
      <c r="C913" s="26" t="s">
        <v>1748</v>
      </c>
      <c r="D913" s="29"/>
      <c r="E913" s="29"/>
      <c r="F913" s="28" t="str">
        <f t="shared" si="179"/>
        <v>-</v>
      </c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2" customHeight="1" x14ac:dyDescent="0.25">
      <c r="A914" s="24">
        <v>84752</v>
      </c>
      <c r="B914" s="25" t="s">
        <v>1749</v>
      </c>
      <c r="C914" s="26" t="s">
        <v>1750</v>
      </c>
      <c r="D914" s="29"/>
      <c r="E914" s="29"/>
      <c r="F914" s="28" t="str">
        <f t="shared" si="179"/>
        <v>-</v>
      </c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2" customHeight="1" x14ac:dyDescent="0.25">
      <c r="A915" s="24">
        <v>84761</v>
      </c>
      <c r="B915" s="30" t="s">
        <v>1751</v>
      </c>
      <c r="C915" s="26" t="s">
        <v>1752</v>
      </c>
      <c r="D915" s="29"/>
      <c r="E915" s="29"/>
      <c r="F915" s="28" t="str">
        <f t="shared" si="179"/>
        <v>-</v>
      </c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2" customHeight="1" x14ac:dyDescent="0.25">
      <c r="A916" s="24">
        <v>84762</v>
      </c>
      <c r="B916" s="30" t="s">
        <v>1753</v>
      </c>
      <c r="C916" s="26" t="s">
        <v>1754</v>
      </c>
      <c r="D916" s="29"/>
      <c r="E916" s="29"/>
      <c r="F916" s="28" t="str">
        <f t="shared" si="179"/>
        <v>-</v>
      </c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2" customHeight="1" x14ac:dyDescent="0.25">
      <c r="A917" s="24" t="s">
        <v>1755</v>
      </c>
      <c r="B917" s="25" t="s">
        <v>1756</v>
      </c>
      <c r="C917" s="26" t="s">
        <v>1755</v>
      </c>
      <c r="D917" s="29"/>
      <c r="E917" s="29"/>
      <c r="F917" s="28" t="str">
        <f t="shared" si="179"/>
        <v>-</v>
      </c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2" customHeight="1" x14ac:dyDescent="0.25">
      <c r="A918" s="24" t="s">
        <v>1757</v>
      </c>
      <c r="B918" s="25" t="s">
        <v>1758</v>
      </c>
      <c r="C918" s="26" t="s">
        <v>1757</v>
      </c>
      <c r="D918" s="29"/>
      <c r="E918" s="29"/>
      <c r="F918" s="28" t="str">
        <f t="shared" si="179"/>
        <v>-</v>
      </c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2" customHeight="1" x14ac:dyDescent="0.25">
      <c r="A919" s="24">
        <v>85412</v>
      </c>
      <c r="B919" s="25" t="s">
        <v>1759</v>
      </c>
      <c r="C919" s="26" t="s">
        <v>1760</v>
      </c>
      <c r="D919" s="29"/>
      <c r="E919" s="29"/>
      <c r="F919" s="28" t="str">
        <f t="shared" si="179"/>
        <v>-</v>
      </c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2" customHeight="1" x14ac:dyDescent="0.25">
      <c r="A920" s="24">
        <v>51212</v>
      </c>
      <c r="B920" s="30" t="s">
        <v>1761</v>
      </c>
      <c r="C920" s="26" t="s">
        <v>1762</v>
      </c>
      <c r="D920" s="29"/>
      <c r="E920" s="29"/>
      <c r="F920" s="28" t="str">
        <f t="shared" si="179"/>
        <v>-</v>
      </c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2" customHeight="1" x14ac:dyDescent="0.25">
      <c r="A921" s="24">
        <v>51322</v>
      </c>
      <c r="B921" s="25" t="s">
        <v>1763</v>
      </c>
      <c r="C921" s="26" t="s">
        <v>1764</v>
      </c>
      <c r="D921" s="29"/>
      <c r="E921" s="29"/>
      <c r="F921" s="28" t="str">
        <f t="shared" si="179"/>
        <v>-</v>
      </c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2" customHeight="1" x14ac:dyDescent="0.25">
      <c r="A922" s="24">
        <v>51332</v>
      </c>
      <c r="B922" s="25" t="s">
        <v>1765</v>
      </c>
      <c r="C922" s="26" t="s">
        <v>1766</v>
      </c>
      <c r="D922" s="29"/>
      <c r="E922" s="29"/>
      <c r="F922" s="28" t="str">
        <f t="shared" si="179"/>
        <v>-</v>
      </c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2" customHeight="1" x14ac:dyDescent="0.25">
      <c r="A923" s="24">
        <v>51342</v>
      </c>
      <c r="B923" s="25" t="s">
        <v>1767</v>
      </c>
      <c r="C923" s="26" t="s">
        <v>1768</v>
      </c>
      <c r="D923" s="29"/>
      <c r="E923" s="29"/>
      <c r="F923" s="28" t="str">
        <f t="shared" si="179"/>
        <v>-</v>
      </c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2" customHeight="1" x14ac:dyDescent="0.25">
      <c r="A924" s="24">
        <v>51411</v>
      </c>
      <c r="B924" s="25" t="s">
        <v>1769</v>
      </c>
      <c r="C924" s="26" t="s">
        <v>1770</v>
      </c>
      <c r="D924" s="29"/>
      <c r="E924" s="29"/>
      <c r="F924" s="28" t="str">
        <f t="shared" si="179"/>
        <v>-</v>
      </c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2" customHeight="1" x14ac:dyDescent="0.25">
      <c r="A925" s="24">
        <v>51412</v>
      </c>
      <c r="B925" s="25" t="s">
        <v>1771</v>
      </c>
      <c r="C925" s="26" t="s">
        <v>1772</v>
      </c>
      <c r="D925" s="29"/>
      <c r="E925" s="29"/>
      <c r="F925" s="28" t="str">
        <f t="shared" si="179"/>
        <v>-</v>
      </c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2" customHeight="1" x14ac:dyDescent="0.25">
      <c r="A926" s="24">
        <v>51532</v>
      </c>
      <c r="B926" s="25" t="s">
        <v>1773</v>
      </c>
      <c r="C926" s="26" t="s">
        <v>1774</v>
      </c>
      <c r="D926" s="29"/>
      <c r="E926" s="29"/>
      <c r="F926" s="28" t="str">
        <f t="shared" si="179"/>
        <v>-</v>
      </c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2" customHeight="1" x14ac:dyDescent="0.25">
      <c r="A927" s="24">
        <v>51542</v>
      </c>
      <c r="B927" s="25" t="s">
        <v>1775</v>
      </c>
      <c r="C927" s="26" t="s">
        <v>1776</v>
      </c>
      <c r="D927" s="29"/>
      <c r="E927" s="29"/>
      <c r="F927" s="28" t="str">
        <f t="shared" si="179"/>
        <v>-</v>
      </c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2" customHeight="1" x14ac:dyDescent="0.25">
      <c r="A928" s="24">
        <v>51552</v>
      </c>
      <c r="B928" s="30" t="s">
        <v>1777</v>
      </c>
      <c r="C928" s="26" t="s">
        <v>1778</v>
      </c>
      <c r="D928" s="29"/>
      <c r="E928" s="29"/>
      <c r="F928" s="28" t="str">
        <f t="shared" si="179"/>
        <v>-</v>
      </c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2" customHeight="1" x14ac:dyDescent="0.25">
      <c r="A929" s="24">
        <v>51631</v>
      </c>
      <c r="B929" s="25" t="s">
        <v>1779</v>
      </c>
      <c r="C929" s="26" t="s">
        <v>1780</v>
      </c>
      <c r="D929" s="29"/>
      <c r="E929" s="29"/>
      <c r="F929" s="28" t="str">
        <f t="shared" si="179"/>
        <v>-</v>
      </c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2" customHeight="1" x14ac:dyDescent="0.25">
      <c r="A930" s="24">
        <v>51632</v>
      </c>
      <c r="B930" s="25" t="s">
        <v>1781</v>
      </c>
      <c r="C930" s="26" t="s">
        <v>1782</v>
      </c>
      <c r="D930" s="29"/>
      <c r="E930" s="29"/>
      <c r="F930" s="28" t="str">
        <f t="shared" si="179"/>
        <v>-</v>
      </c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2" customHeight="1" x14ac:dyDescent="0.25">
      <c r="A931" s="24">
        <v>51641</v>
      </c>
      <c r="B931" s="25" t="s">
        <v>1783</v>
      </c>
      <c r="C931" s="26" t="s">
        <v>1784</v>
      </c>
      <c r="D931" s="29"/>
      <c r="E931" s="29"/>
      <c r="F931" s="28" t="str">
        <f t="shared" si="179"/>
        <v>-</v>
      </c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2" customHeight="1" x14ac:dyDescent="0.25">
      <c r="A932" s="24">
        <v>51642</v>
      </c>
      <c r="B932" s="25" t="s">
        <v>1785</v>
      </c>
      <c r="C932" s="26" t="s">
        <v>1786</v>
      </c>
      <c r="D932" s="29"/>
      <c r="E932" s="29"/>
      <c r="F932" s="28" t="str">
        <f t="shared" si="179"/>
        <v>-</v>
      </c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2" customHeight="1" x14ac:dyDescent="0.25">
      <c r="A933" s="24">
        <v>51711</v>
      </c>
      <c r="B933" s="25" t="s">
        <v>1787</v>
      </c>
      <c r="C933" s="26" t="s">
        <v>1788</v>
      </c>
      <c r="D933" s="29"/>
      <c r="E933" s="29"/>
      <c r="F933" s="28" t="str">
        <f t="shared" si="179"/>
        <v>-</v>
      </c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2" customHeight="1" x14ac:dyDescent="0.25">
      <c r="A934" s="24">
        <v>51712</v>
      </c>
      <c r="B934" s="25" t="s">
        <v>1789</v>
      </c>
      <c r="C934" s="26" t="s">
        <v>1790</v>
      </c>
      <c r="D934" s="29"/>
      <c r="E934" s="29"/>
      <c r="F934" s="28" t="str">
        <f t="shared" si="179"/>
        <v>-</v>
      </c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2" customHeight="1" x14ac:dyDescent="0.25">
      <c r="A935" s="24">
        <v>51721</v>
      </c>
      <c r="B935" s="25" t="s">
        <v>1791</v>
      </c>
      <c r="C935" s="26" t="s">
        <v>1792</v>
      </c>
      <c r="D935" s="29"/>
      <c r="E935" s="29"/>
      <c r="F935" s="28" t="str">
        <f t="shared" si="179"/>
        <v>-</v>
      </c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2" customHeight="1" x14ac:dyDescent="0.25">
      <c r="A936" s="24">
        <v>51722</v>
      </c>
      <c r="B936" s="25" t="s">
        <v>1793</v>
      </c>
      <c r="C936" s="26" t="s">
        <v>1794</v>
      </c>
      <c r="D936" s="29"/>
      <c r="E936" s="29"/>
      <c r="F936" s="28" t="str">
        <f t="shared" si="179"/>
        <v>-</v>
      </c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2" customHeight="1" x14ac:dyDescent="0.25">
      <c r="A937" s="24">
        <v>51731</v>
      </c>
      <c r="B937" s="25" t="s">
        <v>1795</v>
      </c>
      <c r="C937" s="26" t="s">
        <v>1796</v>
      </c>
      <c r="D937" s="29"/>
      <c r="E937" s="29"/>
      <c r="F937" s="28" t="str">
        <f t="shared" si="179"/>
        <v>-</v>
      </c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2" customHeight="1" x14ac:dyDescent="0.25">
      <c r="A938" s="24">
        <v>51732</v>
      </c>
      <c r="B938" s="25" t="s">
        <v>1797</v>
      </c>
      <c r="C938" s="26" t="s">
        <v>1798</v>
      </c>
      <c r="D938" s="29"/>
      <c r="E938" s="29"/>
      <c r="F938" s="28" t="str">
        <f t="shared" si="179"/>
        <v>-</v>
      </c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2" customHeight="1" x14ac:dyDescent="0.25">
      <c r="A939" s="24">
        <v>51741</v>
      </c>
      <c r="B939" s="25" t="s">
        <v>1799</v>
      </c>
      <c r="C939" s="26" t="s">
        <v>1800</v>
      </c>
      <c r="D939" s="29"/>
      <c r="E939" s="29"/>
      <c r="F939" s="28" t="str">
        <f t="shared" si="179"/>
        <v>-</v>
      </c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2" customHeight="1" x14ac:dyDescent="0.25">
      <c r="A940" s="24">
        <v>51742</v>
      </c>
      <c r="B940" s="25" t="s">
        <v>1801</v>
      </c>
      <c r="C940" s="26" t="s">
        <v>1802</v>
      </c>
      <c r="D940" s="29"/>
      <c r="E940" s="29"/>
      <c r="F940" s="28" t="str">
        <f t="shared" si="179"/>
        <v>-</v>
      </c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2" customHeight="1" x14ac:dyDescent="0.25">
      <c r="A941" s="24">
        <v>51751</v>
      </c>
      <c r="B941" s="25" t="s">
        <v>1803</v>
      </c>
      <c r="C941" s="26" t="s">
        <v>1804</v>
      </c>
      <c r="D941" s="29"/>
      <c r="E941" s="29"/>
      <c r="F941" s="28" t="str">
        <f t="shared" si="179"/>
        <v>-</v>
      </c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2" customHeight="1" x14ac:dyDescent="0.25">
      <c r="A942" s="24">
        <v>51752</v>
      </c>
      <c r="B942" s="25" t="s">
        <v>1805</v>
      </c>
      <c r="C942" s="26" t="s">
        <v>1806</v>
      </c>
      <c r="D942" s="29"/>
      <c r="E942" s="29"/>
      <c r="F942" s="28" t="str">
        <f t="shared" si="179"/>
        <v>-</v>
      </c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2" customHeight="1" x14ac:dyDescent="0.25">
      <c r="A943" s="24">
        <v>51761</v>
      </c>
      <c r="B943" s="25" t="s">
        <v>1807</v>
      </c>
      <c r="C943" s="26" t="s">
        <v>1808</v>
      </c>
      <c r="D943" s="29"/>
      <c r="E943" s="29"/>
      <c r="F943" s="28" t="str">
        <f t="shared" si="179"/>
        <v>-</v>
      </c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2" customHeight="1" x14ac:dyDescent="0.25">
      <c r="A944" s="24">
        <v>51762</v>
      </c>
      <c r="B944" s="25" t="s">
        <v>1809</v>
      </c>
      <c r="C944" s="26" t="s">
        <v>1810</v>
      </c>
      <c r="D944" s="29"/>
      <c r="E944" s="29"/>
      <c r="F944" s="28" t="str">
        <f t="shared" si="179"/>
        <v>-</v>
      </c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2" customHeight="1" x14ac:dyDescent="0.25">
      <c r="A945" s="24">
        <v>51771</v>
      </c>
      <c r="B945" s="25" t="s">
        <v>1811</v>
      </c>
      <c r="C945" s="26" t="s">
        <v>1812</v>
      </c>
      <c r="D945" s="29"/>
      <c r="E945" s="29"/>
      <c r="F945" s="28" t="str">
        <f t="shared" si="179"/>
        <v>-</v>
      </c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2" customHeight="1" x14ac:dyDescent="0.25">
      <c r="A946" s="24">
        <v>51772</v>
      </c>
      <c r="B946" s="25" t="s">
        <v>1813</v>
      </c>
      <c r="C946" s="26" t="s">
        <v>1814</v>
      </c>
      <c r="D946" s="29"/>
      <c r="E946" s="29"/>
      <c r="F946" s="28" t="str">
        <f t="shared" si="179"/>
        <v>-</v>
      </c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2" customHeight="1" x14ac:dyDescent="0.25">
      <c r="A947" s="24">
        <v>54132</v>
      </c>
      <c r="B947" s="25" t="s">
        <v>1815</v>
      </c>
      <c r="C947" s="26" t="s">
        <v>1816</v>
      </c>
      <c r="D947" s="29"/>
      <c r="E947" s="29"/>
      <c r="F947" s="28" t="str">
        <f t="shared" si="179"/>
        <v>-</v>
      </c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2" customHeight="1" x14ac:dyDescent="0.25">
      <c r="A948" s="24">
        <v>54142</v>
      </c>
      <c r="B948" s="25" t="s">
        <v>1817</v>
      </c>
      <c r="C948" s="26" t="s">
        <v>1818</v>
      </c>
      <c r="D948" s="29"/>
      <c r="E948" s="29"/>
      <c r="F948" s="28" t="str">
        <f t="shared" si="179"/>
        <v>-</v>
      </c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2" customHeight="1" x14ac:dyDescent="0.25">
      <c r="A949" s="24">
        <v>54152</v>
      </c>
      <c r="B949" s="25" t="s">
        <v>1819</v>
      </c>
      <c r="C949" s="26" t="s">
        <v>1820</v>
      </c>
      <c r="D949" s="29"/>
      <c r="E949" s="29"/>
      <c r="F949" s="28" t="str">
        <f t="shared" si="179"/>
        <v>-</v>
      </c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2" customHeight="1" x14ac:dyDescent="0.25">
      <c r="A950" s="24">
        <v>54162</v>
      </c>
      <c r="B950" s="25" t="s">
        <v>1821</v>
      </c>
      <c r="C950" s="26" t="s">
        <v>1822</v>
      </c>
      <c r="D950" s="29"/>
      <c r="E950" s="29"/>
      <c r="F950" s="28" t="str">
        <f t="shared" si="179"/>
        <v>-</v>
      </c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2" customHeight="1" x14ac:dyDescent="0.25">
      <c r="A951" s="24">
        <v>54221</v>
      </c>
      <c r="B951" s="30" t="s">
        <v>1823</v>
      </c>
      <c r="C951" s="26" t="s">
        <v>1824</v>
      </c>
      <c r="D951" s="29"/>
      <c r="E951" s="29"/>
      <c r="F951" s="28" t="str">
        <f t="shared" si="179"/>
        <v>-</v>
      </c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2" customHeight="1" x14ac:dyDescent="0.25">
      <c r="A952" s="24">
        <v>54222</v>
      </c>
      <c r="B952" s="30" t="s">
        <v>1825</v>
      </c>
      <c r="C952" s="26" t="s">
        <v>1826</v>
      </c>
      <c r="D952" s="29"/>
      <c r="E952" s="29"/>
      <c r="F952" s="28" t="str">
        <f t="shared" si="179"/>
        <v>-</v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2" customHeight="1" x14ac:dyDescent="0.25">
      <c r="A953" s="24" t="s">
        <v>1827</v>
      </c>
      <c r="B953" s="25" t="s">
        <v>1828</v>
      </c>
      <c r="C953" s="26" t="s">
        <v>1827</v>
      </c>
      <c r="D953" s="29"/>
      <c r="E953" s="29"/>
      <c r="F953" s="28" t="str">
        <f t="shared" si="179"/>
        <v>-</v>
      </c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2" customHeight="1" x14ac:dyDescent="0.25">
      <c r="A954" s="24">
        <v>54232</v>
      </c>
      <c r="B954" s="30" t="s">
        <v>1829</v>
      </c>
      <c r="C954" s="26" t="s">
        <v>1830</v>
      </c>
      <c r="D954" s="29"/>
      <c r="E954" s="29"/>
      <c r="F954" s="28" t="str">
        <f t="shared" si="179"/>
        <v>-</v>
      </c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2" customHeight="1" x14ac:dyDescent="0.25">
      <c r="A955" s="24">
        <v>54242</v>
      </c>
      <c r="B955" s="25" t="s">
        <v>1831</v>
      </c>
      <c r="C955" s="26" t="s">
        <v>1832</v>
      </c>
      <c r="D955" s="29"/>
      <c r="E955" s="29"/>
      <c r="F955" s="28" t="str">
        <f t="shared" si="179"/>
        <v>-</v>
      </c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2" customHeight="1" x14ac:dyDescent="0.25">
      <c r="A956" s="24" t="s">
        <v>1833</v>
      </c>
      <c r="B956" s="25" t="s">
        <v>1834</v>
      </c>
      <c r="C956" s="26" t="s">
        <v>1833</v>
      </c>
      <c r="D956" s="29"/>
      <c r="E956" s="29"/>
      <c r="F956" s="28" t="str">
        <f t="shared" si="179"/>
        <v>-</v>
      </c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2" customHeight="1" x14ac:dyDescent="0.25">
      <c r="A957" s="24">
        <v>54312</v>
      </c>
      <c r="B957" s="30" t="s">
        <v>1835</v>
      </c>
      <c r="C957" s="26" t="s">
        <v>1836</v>
      </c>
      <c r="D957" s="29"/>
      <c r="E957" s="29"/>
      <c r="F957" s="28" t="str">
        <f t="shared" si="179"/>
        <v>-</v>
      </c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2" customHeight="1" x14ac:dyDescent="0.25">
      <c r="A958" s="24">
        <v>54431</v>
      </c>
      <c r="B958" s="25" t="s">
        <v>1837</v>
      </c>
      <c r="C958" s="26" t="s">
        <v>1838</v>
      </c>
      <c r="D958" s="29"/>
      <c r="E958" s="29"/>
      <c r="F958" s="28" t="str">
        <f t="shared" si="179"/>
        <v>-</v>
      </c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2" customHeight="1" x14ac:dyDescent="0.25">
      <c r="A959" s="24">
        <v>54432</v>
      </c>
      <c r="B959" s="25" t="s">
        <v>1839</v>
      </c>
      <c r="C959" s="26" t="s">
        <v>1840</v>
      </c>
      <c r="D959" s="29"/>
      <c r="E959" s="29"/>
      <c r="F959" s="28" t="str">
        <f t="shared" si="179"/>
        <v>-</v>
      </c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2" customHeight="1" x14ac:dyDescent="0.25">
      <c r="A960" s="24" t="s">
        <v>1841</v>
      </c>
      <c r="B960" s="25" t="s">
        <v>1842</v>
      </c>
      <c r="C960" s="26" t="s">
        <v>1841</v>
      </c>
      <c r="D960" s="29"/>
      <c r="E960" s="29"/>
      <c r="F960" s="28" t="str">
        <f t="shared" si="179"/>
        <v>-</v>
      </c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2" customHeight="1" x14ac:dyDescent="0.25">
      <c r="A961" s="24">
        <v>54442</v>
      </c>
      <c r="B961" s="25" t="s">
        <v>1843</v>
      </c>
      <c r="C961" s="26" t="s">
        <v>1844</v>
      </c>
      <c r="D961" s="29"/>
      <c r="E961" s="29"/>
      <c r="F961" s="28" t="str">
        <f t="shared" si="179"/>
        <v>-</v>
      </c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24" customHeight="1" x14ac:dyDescent="0.25">
      <c r="A962" s="24">
        <v>54452</v>
      </c>
      <c r="B962" s="25" t="s">
        <v>1845</v>
      </c>
      <c r="C962" s="26" t="s">
        <v>1846</v>
      </c>
      <c r="D962" s="29"/>
      <c r="E962" s="29"/>
      <c r="F962" s="28" t="str">
        <f t="shared" si="179"/>
        <v>-</v>
      </c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2" customHeight="1" x14ac:dyDescent="0.25">
      <c r="A963" s="24" t="s">
        <v>1847</v>
      </c>
      <c r="B963" s="25" t="s">
        <v>1848</v>
      </c>
      <c r="C963" s="26" t="s">
        <v>1847</v>
      </c>
      <c r="D963" s="29"/>
      <c r="E963" s="29"/>
      <c r="F963" s="28" t="str">
        <f t="shared" si="179"/>
        <v>-</v>
      </c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2" customHeight="1" x14ac:dyDescent="0.25">
      <c r="A964" s="24">
        <v>54461</v>
      </c>
      <c r="B964" s="25" t="s">
        <v>1849</v>
      </c>
      <c r="C964" s="26" t="s">
        <v>1850</v>
      </c>
      <c r="D964" s="29"/>
      <c r="E964" s="29"/>
      <c r="F964" s="28" t="str">
        <f t="shared" si="179"/>
        <v>-</v>
      </c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2" customHeight="1" x14ac:dyDescent="0.25">
      <c r="A965" s="24">
        <v>54462</v>
      </c>
      <c r="B965" s="25" t="s">
        <v>1851</v>
      </c>
      <c r="C965" s="26" t="s">
        <v>1852</v>
      </c>
      <c r="D965" s="29"/>
      <c r="E965" s="29"/>
      <c r="F965" s="28" t="str">
        <f t="shared" si="179"/>
        <v>-</v>
      </c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2" customHeight="1" x14ac:dyDescent="0.25">
      <c r="A966" s="24" t="s">
        <v>1853</v>
      </c>
      <c r="B966" s="25" t="s">
        <v>1854</v>
      </c>
      <c r="C966" s="26" t="s">
        <v>1853</v>
      </c>
      <c r="D966" s="29"/>
      <c r="E966" s="29"/>
      <c r="F966" s="28" t="str">
        <f t="shared" si="179"/>
        <v>-</v>
      </c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2" customHeight="1" x14ac:dyDescent="0.25">
      <c r="A967" s="24">
        <v>54472</v>
      </c>
      <c r="B967" s="30" t="s">
        <v>1855</v>
      </c>
      <c r="C967" s="26" t="s">
        <v>1856</v>
      </c>
      <c r="D967" s="29"/>
      <c r="E967" s="29"/>
      <c r="F967" s="28" t="str">
        <f t="shared" si="179"/>
        <v>-</v>
      </c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2" customHeight="1" x14ac:dyDescent="0.25">
      <c r="A968" s="24">
        <v>54482</v>
      </c>
      <c r="B968" s="30" t="s">
        <v>1857</v>
      </c>
      <c r="C968" s="26" t="s">
        <v>1858</v>
      </c>
      <c r="D968" s="29"/>
      <c r="E968" s="29"/>
      <c r="F968" s="28" t="str">
        <f t="shared" si="179"/>
        <v>-</v>
      </c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2" customHeight="1" x14ac:dyDescent="0.25">
      <c r="A969" s="24" t="s">
        <v>1859</v>
      </c>
      <c r="B969" s="30" t="s">
        <v>1860</v>
      </c>
      <c r="C969" s="26" t="s">
        <v>1859</v>
      </c>
      <c r="D969" s="29"/>
      <c r="E969" s="29"/>
      <c r="F969" s="28" t="str">
        <f t="shared" si="179"/>
        <v>-</v>
      </c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2" customHeight="1" x14ac:dyDescent="0.25">
      <c r="A970" s="24">
        <v>54532</v>
      </c>
      <c r="B970" s="25" t="s">
        <v>1861</v>
      </c>
      <c r="C970" s="26" t="s">
        <v>1862</v>
      </c>
      <c r="D970" s="29"/>
      <c r="E970" s="29"/>
      <c r="F970" s="28" t="str">
        <f t="shared" si="179"/>
        <v>-</v>
      </c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2" customHeight="1" x14ac:dyDescent="0.25">
      <c r="A971" s="24">
        <v>54542</v>
      </c>
      <c r="B971" s="25" t="s">
        <v>1863</v>
      </c>
      <c r="C971" s="26" t="s">
        <v>1864</v>
      </c>
      <c r="D971" s="29"/>
      <c r="E971" s="29"/>
      <c r="F971" s="28" t="str">
        <f t="shared" si="179"/>
        <v>-</v>
      </c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2" customHeight="1" x14ac:dyDescent="0.25">
      <c r="A972" s="24">
        <v>54552</v>
      </c>
      <c r="B972" s="25" t="s">
        <v>1865</v>
      </c>
      <c r="C972" s="26" t="s">
        <v>1866</v>
      </c>
      <c r="D972" s="29"/>
      <c r="E972" s="29"/>
      <c r="F972" s="28" t="str">
        <f t="shared" si="179"/>
        <v>-</v>
      </c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2" customHeight="1" x14ac:dyDescent="0.25">
      <c r="A973" s="24">
        <v>54711</v>
      </c>
      <c r="B973" s="25" t="s">
        <v>1867</v>
      </c>
      <c r="C973" s="26" t="s">
        <v>1868</v>
      </c>
      <c r="D973" s="29"/>
      <c r="E973" s="29"/>
      <c r="F973" s="28" t="str">
        <f t="shared" si="179"/>
        <v>-</v>
      </c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2" customHeight="1" x14ac:dyDescent="0.25">
      <c r="A974" s="24">
        <v>54712</v>
      </c>
      <c r="B974" s="25" t="s">
        <v>1869</v>
      </c>
      <c r="C974" s="26" t="s">
        <v>1870</v>
      </c>
      <c r="D974" s="29"/>
      <c r="E974" s="29"/>
      <c r="F974" s="28" t="str">
        <f t="shared" si="179"/>
        <v>-</v>
      </c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2" customHeight="1" x14ac:dyDescent="0.25">
      <c r="A975" s="24">
        <v>54721</v>
      </c>
      <c r="B975" s="25" t="s">
        <v>1871</v>
      </c>
      <c r="C975" s="26" t="s">
        <v>1872</v>
      </c>
      <c r="D975" s="29"/>
      <c r="E975" s="29"/>
      <c r="F975" s="28" t="str">
        <f t="shared" si="179"/>
        <v>-</v>
      </c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2" customHeight="1" x14ac:dyDescent="0.25">
      <c r="A976" s="24">
        <v>54722</v>
      </c>
      <c r="B976" s="25" t="s">
        <v>1873</v>
      </c>
      <c r="C976" s="26" t="s">
        <v>1874</v>
      </c>
      <c r="D976" s="29"/>
      <c r="E976" s="29"/>
      <c r="F976" s="28" t="str">
        <f t="shared" si="179"/>
        <v>-</v>
      </c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2" customHeight="1" x14ac:dyDescent="0.25">
      <c r="A977" s="24">
        <v>54731</v>
      </c>
      <c r="B977" s="25" t="s">
        <v>1875</v>
      </c>
      <c r="C977" s="26" t="s">
        <v>1876</v>
      </c>
      <c r="D977" s="29"/>
      <c r="E977" s="29"/>
      <c r="F977" s="28" t="str">
        <f t="shared" si="179"/>
        <v>-</v>
      </c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2" customHeight="1" x14ac:dyDescent="0.25">
      <c r="A978" s="24">
        <v>54732</v>
      </c>
      <c r="B978" s="25" t="s">
        <v>1877</v>
      </c>
      <c r="C978" s="26" t="s">
        <v>1878</v>
      </c>
      <c r="D978" s="29"/>
      <c r="E978" s="29"/>
      <c r="F978" s="28" t="str">
        <f t="shared" si="179"/>
        <v>-</v>
      </c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2" customHeight="1" x14ac:dyDescent="0.25">
      <c r="A979" s="24">
        <v>54741</v>
      </c>
      <c r="B979" s="25" t="s">
        <v>1879</v>
      </c>
      <c r="C979" s="26" t="s">
        <v>1880</v>
      </c>
      <c r="D979" s="29"/>
      <c r="E979" s="29"/>
      <c r="F979" s="28" t="str">
        <f t="shared" si="179"/>
        <v>-</v>
      </c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2" customHeight="1" x14ac:dyDescent="0.25">
      <c r="A980" s="24">
        <v>54742</v>
      </c>
      <c r="B980" s="25" t="s">
        <v>1881</v>
      </c>
      <c r="C980" s="26" t="s">
        <v>1882</v>
      </c>
      <c r="D980" s="29"/>
      <c r="E980" s="29"/>
      <c r="F980" s="28" t="str">
        <f t="shared" si="179"/>
        <v>-</v>
      </c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2" customHeight="1" x14ac:dyDescent="0.25">
      <c r="A981" s="24">
        <v>54751</v>
      </c>
      <c r="B981" s="25" t="s">
        <v>1883</v>
      </c>
      <c r="C981" s="26" t="s">
        <v>1884</v>
      </c>
      <c r="D981" s="29"/>
      <c r="E981" s="29"/>
      <c r="F981" s="28" t="str">
        <f t="shared" si="179"/>
        <v>-</v>
      </c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2" customHeight="1" x14ac:dyDescent="0.25">
      <c r="A982" s="24">
        <v>54752</v>
      </c>
      <c r="B982" s="25" t="s">
        <v>1885</v>
      </c>
      <c r="C982" s="26" t="s">
        <v>1886</v>
      </c>
      <c r="D982" s="29"/>
      <c r="E982" s="29"/>
      <c r="F982" s="28" t="str">
        <f t="shared" si="179"/>
        <v>-</v>
      </c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2" customHeight="1" x14ac:dyDescent="0.25">
      <c r="A983" s="24">
        <v>54761</v>
      </c>
      <c r="B983" s="25" t="s">
        <v>1887</v>
      </c>
      <c r="C983" s="26" t="s">
        <v>1888</v>
      </c>
      <c r="D983" s="29"/>
      <c r="E983" s="29"/>
      <c r="F983" s="28" t="str">
        <f t="shared" si="179"/>
        <v>-</v>
      </c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24" x14ac:dyDescent="0.25">
      <c r="A984" s="24">
        <v>54762</v>
      </c>
      <c r="B984" s="25" t="s">
        <v>1889</v>
      </c>
      <c r="C984" s="26" t="s">
        <v>1890</v>
      </c>
      <c r="D984" s="29"/>
      <c r="E984" s="29"/>
      <c r="F984" s="28" t="str">
        <f t="shared" si="179"/>
        <v>-</v>
      </c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24" customHeight="1" x14ac:dyDescent="0.25">
      <c r="A985" s="24">
        <v>54771</v>
      </c>
      <c r="B985" s="25" t="s">
        <v>1891</v>
      </c>
      <c r="C985" s="26" t="s">
        <v>1892</v>
      </c>
      <c r="D985" s="29"/>
      <c r="E985" s="29"/>
      <c r="F985" s="28" t="str">
        <f t="shared" si="179"/>
        <v>-</v>
      </c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24.6" customHeight="1" x14ac:dyDescent="0.25">
      <c r="A986" s="24">
        <v>54772</v>
      </c>
      <c r="B986" s="25" t="s">
        <v>1893</v>
      </c>
      <c r="C986" s="26" t="s">
        <v>1894</v>
      </c>
      <c r="D986" s="29"/>
      <c r="E986" s="29"/>
      <c r="F986" s="28" t="str">
        <f t="shared" si="179"/>
        <v>-</v>
      </c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2" customHeight="1" x14ac:dyDescent="0.25">
      <c r="A987" s="39">
        <v>55312</v>
      </c>
      <c r="B987" s="40" t="s">
        <v>1895</v>
      </c>
      <c r="C987" s="41" t="s">
        <v>1896</v>
      </c>
      <c r="D987" s="42"/>
      <c r="E987" s="42"/>
      <c r="F987" s="43" t="str">
        <f t="shared" si="179"/>
        <v>-</v>
      </c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" customHeight="1" x14ac:dyDescent="0.25">
      <c r="A988" s="214" t="s">
        <v>1897</v>
      </c>
      <c r="B988" s="194"/>
      <c r="C988" s="49"/>
      <c r="D988" s="50"/>
      <c r="E988" s="50"/>
      <c r="F988" s="5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39" customHeight="1" x14ac:dyDescent="0.25">
      <c r="A989" s="52" t="s">
        <v>1898</v>
      </c>
      <c r="B989" s="53" t="s">
        <v>1899</v>
      </c>
      <c r="C989" s="54" t="s">
        <v>3</v>
      </c>
      <c r="D989" s="14" t="s">
        <v>1900</v>
      </c>
      <c r="E989" s="55" t="s">
        <v>1901</v>
      </c>
      <c r="F989" s="14" t="s">
        <v>6</v>
      </c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2" customHeight="1" x14ac:dyDescent="0.25">
      <c r="A990" s="16">
        <v>1</v>
      </c>
      <c r="B990" s="17">
        <v>2</v>
      </c>
      <c r="C990" s="18" t="s">
        <v>7</v>
      </c>
      <c r="D990" s="19">
        <v>4</v>
      </c>
      <c r="E990" s="19">
        <v>5</v>
      </c>
      <c r="F990" s="20">
        <v>6</v>
      </c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27" customHeight="1" x14ac:dyDescent="0.25">
      <c r="A991" s="56" t="s">
        <v>1902</v>
      </c>
      <c r="B991" s="57" t="s">
        <v>1903</v>
      </c>
      <c r="C991" s="58" t="s">
        <v>1904</v>
      </c>
      <c r="D991" s="59"/>
      <c r="E991" s="59"/>
      <c r="F991" s="28" t="str">
        <f>IF(D991&lt;&gt;0,IF(E991/D991&gt;=100,"&gt;&gt;100",E991/D991*100),"-")</f>
        <v>-</v>
      </c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x14ac:dyDescent="0.25">
      <c r="A992" s="24" t="s">
        <v>1905</v>
      </c>
      <c r="B992" s="25" t="s">
        <v>1906</v>
      </c>
      <c r="C992" s="26" t="s">
        <v>1905</v>
      </c>
      <c r="D992" s="60"/>
      <c r="E992" s="60"/>
      <c r="F992" s="28" t="str">
        <f t="shared" ref="F992:F998" si="180">IF(D992&lt;&gt;0,IF(E992/D992&gt;=100,"&gt;&gt;100",E992/D992*100),"-")</f>
        <v>-</v>
      </c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x14ac:dyDescent="0.25">
      <c r="A993" s="24" t="s">
        <v>1907</v>
      </c>
      <c r="B993" s="25" t="s">
        <v>1908</v>
      </c>
      <c r="C993" s="26" t="s">
        <v>1907</v>
      </c>
      <c r="D993" s="60"/>
      <c r="E993" s="60"/>
      <c r="F993" s="28" t="str">
        <f t="shared" si="180"/>
        <v>-</v>
      </c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x14ac:dyDescent="0.25">
      <c r="A994" s="24">
        <v>26454</v>
      </c>
      <c r="B994" s="25" t="s">
        <v>1909</v>
      </c>
      <c r="C994" s="26" t="s">
        <v>1910</v>
      </c>
      <c r="D994" s="60"/>
      <c r="E994" s="60"/>
      <c r="F994" s="28" t="str">
        <f t="shared" si="180"/>
        <v>-</v>
      </c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x14ac:dyDescent="0.25">
      <c r="A995" s="24" t="s">
        <v>1911</v>
      </c>
      <c r="B995" s="25" t="s">
        <v>1912</v>
      </c>
      <c r="C995" s="26" t="s">
        <v>1911</v>
      </c>
      <c r="D995" s="60"/>
      <c r="E995" s="60"/>
      <c r="F995" s="28" t="str">
        <f t="shared" si="180"/>
        <v>-</v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36" customHeight="1" x14ac:dyDescent="0.25">
      <c r="A996" s="61" t="s">
        <v>1913</v>
      </c>
      <c r="B996" s="25" t="s">
        <v>1914</v>
      </c>
      <c r="C996" s="62" t="s">
        <v>1915</v>
      </c>
      <c r="D996" s="60"/>
      <c r="E996" s="60"/>
      <c r="F996" s="28" t="str">
        <f t="shared" si="180"/>
        <v>-</v>
      </c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x14ac:dyDescent="0.25">
      <c r="A997" s="24" t="s">
        <v>1916</v>
      </c>
      <c r="B997" s="25" t="s">
        <v>1917</v>
      </c>
      <c r="C997" s="26" t="s">
        <v>1916</v>
      </c>
      <c r="D997" s="60"/>
      <c r="E997" s="60"/>
      <c r="F997" s="28" t="str">
        <f t="shared" si="180"/>
        <v>-</v>
      </c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x14ac:dyDescent="0.25">
      <c r="A998" s="39">
        <v>26534</v>
      </c>
      <c r="B998" s="40" t="s">
        <v>1918</v>
      </c>
      <c r="C998" s="41" t="s">
        <v>1919</v>
      </c>
      <c r="D998" s="63"/>
      <c r="E998" s="63"/>
      <c r="F998" s="43" t="str">
        <f t="shared" si="180"/>
        <v>-</v>
      </c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" customHeight="1" x14ac:dyDescent="0.25">
      <c r="A999" s="15"/>
      <c r="B999" s="15"/>
      <c r="C999" s="64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" customHeight="1" x14ac:dyDescent="0.25">
      <c r="A1000" s="15"/>
      <c r="B1000" s="15"/>
      <c r="C1000" s="64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" customHeight="1" x14ac:dyDescent="0.25">
      <c r="A1001" s="15"/>
      <c r="B1001" s="15"/>
      <c r="C1001" s="64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" customHeight="1" x14ac:dyDescent="0.25">
      <c r="A1002" s="15"/>
      <c r="B1002" s="15"/>
      <c r="C1002" s="64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" customHeight="1" x14ac:dyDescent="0.25">
      <c r="A1003" s="15"/>
      <c r="B1003" s="15"/>
      <c r="C1003" s="64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" customHeight="1" x14ac:dyDescent="0.25">
      <c r="A1004" s="15"/>
      <c r="B1004" s="15"/>
      <c r="C1004" s="64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" customHeight="1" x14ac:dyDescent="0.25">
      <c r="A1005" s="15"/>
      <c r="B1005" s="15"/>
      <c r="C1005" s="64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" customHeight="1" x14ac:dyDescent="0.25">
      <c r="A1006" s="15"/>
      <c r="B1006" s="15"/>
      <c r="C1006" s="64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" customHeight="1" x14ac:dyDescent="0.25">
      <c r="A1007" s="15"/>
      <c r="B1007" s="15"/>
      <c r="C1007" s="64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" customHeight="1" x14ac:dyDescent="0.25">
      <c r="A1008" s="15"/>
      <c r="B1008" s="15"/>
      <c r="C1008" s="64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" customHeight="1" x14ac:dyDescent="0.25">
      <c r="A1009" s="15"/>
      <c r="B1009" s="15"/>
      <c r="C1009" s="64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" customHeight="1" x14ac:dyDescent="0.25">
      <c r="A1010" s="15"/>
      <c r="B1010" s="15"/>
      <c r="C1010" s="64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5" customHeight="1" x14ac:dyDescent="0.25">
      <c r="A1011" s="15"/>
      <c r="B1011" s="15"/>
      <c r="C1011" s="64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5" customHeight="1" x14ac:dyDescent="0.25">
      <c r="A1012" s="15"/>
      <c r="B1012" s="15"/>
      <c r="C1012" s="64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5" customHeight="1" x14ac:dyDescent="0.25">
      <c r="A1013" s="15"/>
      <c r="B1013" s="15"/>
      <c r="C1013" s="64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5" customHeight="1" x14ac:dyDescent="0.25">
      <c r="A1014" s="15"/>
      <c r="B1014" s="15"/>
      <c r="C1014" s="64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5" customHeight="1" x14ac:dyDescent="0.25">
      <c r="A1015" s="15"/>
      <c r="B1015" s="15"/>
      <c r="C1015" s="64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5" customHeight="1" x14ac:dyDescent="0.25">
      <c r="A1016" s="15"/>
      <c r="B1016" s="15"/>
      <c r="C1016" s="64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5" customHeight="1" x14ac:dyDescent="0.25">
      <c r="A1017" s="15"/>
      <c r="B1017" s="15"/>
      <c r="C1017" s="64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5" customHeight="1" x14ac:dyDescent="0.25">
      <c r="A1018" s="15"/>
      <c r="B1018" s="15"/>
      <c r="C1018" s="64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5" customHeight="1" x14ac:dyDescent="0.25">
      <c r="A1019" s="15"/>
      <c r="B1019" s="15"/>
      <c r="C1019" s="64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5" customHeight="1" x14ac:dyDescent="0.25">
      <c r="A1020" s="15"/>
      <c r="B1020" s="15"/>
      <c r="C1020" s="64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5" customHeight="1" x14ac:dyDescent="0.25">
      <c r="A1021" s="15"/>
      <c r="B1021" s="15"/>
      <c r="C1021" s="64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5" customHeight="1" x14ac:dyDescent="0.25">
      <c r="A1022" s="15"/>
      <c r="B1022" s="15"/>
      <c r="C1022" s="64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5" customHeight="1" x14ac:dyDescent="0.25">
      <c r="A1023" s="15"/>
      <c r="B1023" s="15"/>
      <c r="C1023" s="64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</row>
  </sheetData>
  <mergeCells count="11">
    <mergeCell ref="A1:F1"/>
    <mergeCell ref="A2:D2"/>
    <mergeCell ref="B3:D3"/>
    <mergeCell ref="B4:D4"/>
    <mergeCell ref="A988:B988"/>
    <mergeCell ref="B5:F5"/>
    <mergeCell ref="B6:F6"/>
    <mergeCell ref="A10:B10"/>
    <mergeCell ref="A302:B302"/>
    <mergeCell ref="A424:B424"/>
    <mergeCell ref="A653:B653"/>
  </mergeCells>
  <conditionalFormatting sqref="A2">
    <cfRule type="cellIs" dxfId="9" priority="3" operator="equal">
      <formula>"za odabrano razdoblje i razinu obrazac se ne popunjava"</formula>
    </cfRule>
  </conditionalFormatting>
  <conditionalFormatting sqref="C2">
    <cfRule type="cellIs" dxfId="8" priority="2" operator="equal">
      <formula>"za odabrano razdoblje i razinu obrazac se ne popunjava"</formula>
    </cfRule>
  </conditionalFormatting>
  <conditionalFormatting sqref="D47:E48">
    <cfRule type="notContainsBlanks" dxfId="7" priority="4">
      <formula>LEN(TRIM(D47))&gt;0</formula>
    </cfRule>
  </conditionalFormatting>
  <conditionalFormatting sqref="D14:E21 D11:E12 D23:E987">
    <cfRule type="cellIs" dxfId="6" priority="1" operator="lessThan">
      <formula>0</formula>
    </cfRule>
  </conditionalFormatting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4"/>
  <sheetViews>
    <sheetView topLeftCell="A217" zoomScaleNormal="100" workbookViewId="0">
      <selection activeCell="E251" sqref="E251"/>
    </sheetView>
  </sheetViews>
  <sheetFormatPr defaultColWidth="14.42578125" defaultRowHeight="15" x14ac:dyDescent="0.25"/>
  <cols>
    <col min="1" max="1" width="9" style="2" customWidth="1"/>
    <col min="2" max="2" width="65.140625" style="2" customWidth="1"/>
    <col min="3" max="3" width="11" style="68" customWidth="1"/>
    <col min="4" max="5" width="14.7109375" style="2" customWidth="1"/>
    <col min="6" max="6" width="6.7109375" style="2" customWidth="1"/>
    <col min="7" max="7" width="0.85546875" style="2" customWidth="1"/>
    <col min="8" max="25" width="8" style="2" customWidth="1"/>
    <col min="26" max="16384" width="14.42578125" style="2"/>
  </cols>
  <sheetData>
    <row r="1" spans="1:25" ht="39.75" customHeight="1" x14ac:dyDescent="0.25">
      <c r="A1" s="219" t="s">
        <v>1920</v>
      </c>
      <c r="B1" s="219"/>
      <c r="C1" s="219"/>
      <c r="D1" s="219"/>
      <c r="E1" s="219"/>
      <c r="F1" s="2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hidden="1" customHeight="1" x14ac:dyDescent="0.25">
      <c r="A2" s="66"/>
      <c r="C2" s="67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" hidden="1" customHeight="1" x14ac:dyDescent="0.25">
      <c r="A3" s="66"/>
      <c r="C3" s="6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66"/>
      <c r="C4" s="6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6"/>
      <c r="C5" s="6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6"/>
      <c r="C6" s="6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hidden="1" customHeight="1" x14ac:dyDescent="0.25">
      <c r="A7" s="3"/>
      <c r="B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hidden="1" customHeight="1" x14ac:dyDescent="0.25">
      <c r="A8" s="7"/>
      <c r="B8" s="3"/>
      <c r="C8" s="69"/>
      <c r="D8" s="70"/>
      <c r="E8" s="3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9" customHeight="1" x14ac:dyDescent="0.25">
      <c r="A9" s="52" t="s">
        <v>1</v>
      </c>
      <c r="B9" s="53" t="s">
        <v>2</v>
      </c>
      <c r="C9" s="12" t="s">
        <v>3</v>
      </c>
      <c r="D9" s="53" t="s">
        <v>1921</v>
      </c>
      <c r="E9" s="71" t="s">
        <v>1922</v>
      </c>
      <c r="F9" s="14" t="s">
        <v>6</v>
      </c>
      <c r="G9" s="3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4">
        <v>5</v>
      </c>
      <c r="F10" s="75">
        <v>6</v>
      </c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25">
      <c r="A11" s="76"/>
      <c r="B11" s="57" t="s">
        <v>1923</v>
      </c>
      <c r="C11" s="77" t="s">
        <v>1924</v>
      </c>
      <c r="D11" s="78">
        <f t="shared" ref="D11:E11" si="0">D12+D73</f>
        <v>0</v>
      </c>
      <c r="E11" s="78">
        <f t="shared" si="0"/>
        <v>41.47</v>
      </c>
      <c r="F11" s="79" t="str">
        <f t="shared" ref="F11:F264" si="1">IF(D11&gt;0,IF(E11/D11&gt;=100,"&gt;&gt;100",E11/D11*100),"-")</f>
        <v>-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25">
      <c r="A12" s="80">
        <v>0</v>
      </c>
      <c r="B12" s="25" t="s">
        <v>1925</v>
      </c>
      <c r="C12" s="81" t="s">
        <v>1926</v>
      </c>
      <c r="D12" s="27">
        <f t="shared" ref="D12:E12" si="2">D13+D17+D56+D57+D61+D68</f>
        <v>0</v>
      </c>
      <c r="E12" s="27">
        <f t="shared" si="2"/>
        <v>0</v>
      </c>
      <c r="F12" s="28" t="str">
        <f t="shared" si="1"/>
        <v>-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25">
      <c r="A13" s="80" t="s">
        <v>1927</v>
      </c>
      <c r="B13" s="25" t="s">
        <v>1928</v>
      </c>
      <c r="C13" s="81" t="s">
        <v>1927</v>
      </c>
      <c r="D13" s="27">
        <f t="shared" ref="D13:E13" si="3">D14+D15-D16</f>
        <v>0</v>
      </c>
      <c r="E13" s="27">
        <f t="shared" si="3"/>
        <v>0</v>
      </c>
      <c r="F13" s="28" t="str">
        <f t="shared" si="1"/>
        <v>-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25">
      <c r="A14" s="80" t="s">
        <v>1929</v>
      </c>
      <c r="B14" s="25" t="s">
        <v>1930</v>
      </c>
      <c r="C14" s="81" t="s">
        <v>1929</v>
      </c>
      <c r="D14" s="29"/>
      <c r="E14" s="29"/>
      <c r="F14" s="28" t="str">
        <f t="shared" si="1"/>
        <v>-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25">
      <c r="A15" s="80" t="s">
        <v>1931</v>
      </c>
      <c r="B15" s="25" t="s">
        <v>1932</v>
      </c>
      <c r="C15" s="81" t="s">
        <v>1931</v>
      </c>
      <c r="D15" s="29"/>
      <c r="E15" s="29"/>
      <c r="F15" s="28" t="str">
        <f t="shared" si="1"/>
        <v>-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25">
      <c r="A16" s="80" t="s">
        <v>1933</v>
      </c>
      <c r="B16" s="25" t="s">
        <v>1934</v>
      </c>
      <c r="C16" s="81" t="s">
        <v>1933</v>
      </c>
      <c r="D16" s="29"/>
      <c r="E16" s="29"/>
      <c r="F16" s="28" t="str">
        <f t="shared" si="1"/>
        <v>-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4.75" customHeight="1" x14ac:dyDescent="0.25">
      <c r="A17" s="80" t="s">
        <v>1935</v>
      </c>
      <c r="B17" s="25" t="s">
        <v>1936</v>
      </c>
      <c r="C17" s="81" t="s">
        <v>1935</v>
      </c>
      <c r="D17" s="27">
        <f t="shared" ref="D17:E17" si="4">D18+D24+D34+D40+D46+D50</f>
        <v>0</v>
      </c>
      <c r="E17" s="27">
        <f t="shared" si="4"/>
        <v>0</v>
      </c>
      <c r="F17" s="28" t="str">
        <f t="shared" si="1"/>
        <v>-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25">
      <c r="A18" s="82" t="s">
        <v>1937</v>
      </c>
      <c r="B18" s="25" t="s">
        <v>1938</v>
      </c>
      <c r="C18" s="81" t="s">
        <v>1937</v>
      </c>
      <c r="D18" s="27">
        <f t="shared" ref="D18:E18" si="5">SUM(D19:D22)-D23</f>
        <v>0</v>
      </c>
      <c r="E18" s="27">
        <f t="shared" si="5"/>
        <v>0</v>
      </c>
      <c r="F18" s="28" t="str">
        <f t="shared" si="1"/>
        <v>-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25">
      <c r="A19" s="80" t="s">
        <v>1939</v>
      </c>
      <c r="B19" s="25" t="s">
        <v>616</v>
      </c>
      <c r="C19" s="81" t="s">
        <v>1939</v>
      </c>
      <c r="D19" s="29"/>
      <c r="E19" s="29"/>
      <c r="F19" s="28" t="str">
        <f t="shared" si="1"/>
        <v>-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25">
      <c r="A20" s="80" t="s">
        <v>1940</v>
      </c>
      <c r="B20" s="25" t="s">
        <v>618</v>
      </c>
      <c r="C20" s="81" t="s">
        <v>1940</v>
      </c>
      <c r="D20" s="29"/>
      <c r="E20" s="29"/>
      <c r="F20" s="28" t="str">
        <f t="shared" si="1"/>
        <v>-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25">
      <c r="A21" s="80" t="s">
        <v>1941</v>
      </c>
      <c r="B21" s="25" t="s">
        <v>620</v>
      </c>
      <c r="C21" s="81" t="s">
        <v>1941</v>
      </c>
      <c r="D21" s="29"/>
      <c r="E21" s="29"/>
      <c r="F21" s="28" t="str">
        <f t="shared" si="1"/>
        <v>-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25">
      <c r="A22" s="80" t="s">
        <v>1942</v>
      </c>
      <c r="B22" s="25" t="s">
        <v>622</v>
      </c>
      <c r="C22" s="81" t="s">
        <v>1942</v>
      </c>
      <c r="D22" s="29"/>
      <c r="E22" s="29"/>
      <c r="F22" s="28" t="str">
        <f t="shared" si="1"/>
        <v>-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25">
      <c r="A23" s="80" t="s">
        <v>1943</v>
      </c>
      <c r="B23" s="25" t="s">
        <v>1944</v>
      </c>
      <c r="C23" s="81" t="s">
        <v>1943</v>
      </c>
      <c r="D23" s="29"/>
      <c r="E23" s="29"/>
      <c r="F23" s="28" t="str">
        <f t="shared" si="1"/>
        <v>-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25">
      <c r="A24" s="82" t="s">
        <v>1945</v>
      </c>
      <c r="B24" s="83" t="s">
        <v>1946</v>
      </c>
      <c r="C24" s="81" t="s">
        <v>1945</v>
      </c>
      <c r="D24" s="27">
        <f t="shared" ref="D24:E24" si="6">SUM(D25:D32)-D33</f>
        <v>0</v>
      </c>
      <c r="E24" s="27">
        <f t="shared" si="6"/>
        <v>0</v>
      </c>
      <c r="F24" s="28" t="str">
        <f t="shared" si="1"/>
        <v>-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25">
      <c r="A25" s="80" t="s">
        <v>1947</v>
      </c>
      <c r="B25" s="25" t="s">
        <v>626</v>
      </c>
      <c r="C25" s="81" t="s">
        <v>1947</v>
      </c>
      <c r="D25" s="29"/>
      <c r="E25" s="29"/>
      <c r="F25" s="28" t="str">
        <f t="shared" si="1"/>
        <v>-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25">
      <c r="A26" s="80" t="s">
        <v>1948</v>
      </c>
      <c r="B26" s="25" t="s">
        <v>719</v>
      </c>
      <c r="C26" s="81" t="s">
        <v>1948</v>
      </c>
      <c r="D26" s="29"/>
      <c r="E26" s="29"/>
      <c r="F26" s="28" t="str">
        <f t="shared" si="1"/>
        <v>-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25">
      <c r="A27" s="80" t="s">
        <v>1949</v>
      </c>
      <c r="B27" s="25" t="s">
        <v>630</v>
      </c>
      <c r="C27" s="81" t="s">
        <v>1949</v>
      </c>
      <c r="D27" s="29"/>
      <c r="E27" s="29"/>
      <c r="F27" s="28" t="str">
        <f t="shared" si="1"/>
        <v>-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25">
      <c r="A28" s="80" t="s">
        <v>1950</v>
      </c>
      <c r="B28" s="25" t="s">
        <v>632</v>
      </c>
      <c r="C28" s="81" t="s">
        <v>1950</v>
      </c>
      <c r="D28" s="29"/>
      <c r="E28" s="29"/>
      <c r="F28" s="28" t="str">
        <f t="shared" si="1"/>
        <v>-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25">
      <c r="A29" s="80" t="s">
        <v>1951</v>
      </c>
      <c r="B29" s="25" t="s">
        <v>1952</v>
      </c>
      <c r="C29" s="81" t="s">
        <v>1951</v>
      </c>
      <c r="D29" s="29"/>
      <c r="E29" s="29"/>
      <c r="F29" s="28" t="str">
        <f t="shared" si="1"/>
        <v>-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25">
      <c r="A30" s="24" t="s">
        <v>1953</v>
      </c>
      <c r="B30" s="25" t="s">
        <v>636</v>
      </c>
      <c r="C30" s="81" t="s">
        <v>1953</v>
      </c>
      <c r="D30" s="29"/>
      <c r="E30" s="29"/>
      <c r="F30" s="28" t="str">
        <f t="shared" si="1"/>
        <v>-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25">
      <c r="A31" s="24" t="s">
        <v>1954</v>
      </c>
      <c r="B31" s="25" t="s">
        <v>638</v>
      </c>
      <c r="C31" s="81" t="s">
        <v>1954</v>
      </c>
      <c r="D31" s="29"/>
      <c r="E31" s="29"/>
      <c r="F31" s="28" t="str">
        <f t="shared" si="1"/>
        <v>-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 x14ac:dyDescent="0.25">
      <c r="A32" s="24" t="s">
        <v>1955</v>
      </c>
      <c r="B32" s="25" t="s">
        <v>641</v>
      </c>
      <c r="C32" s="81" t="s">
        <v>1955</v>
      </c>
      <c r="D32" s="29"/>
      <c r="E32" s="29"/>
      <c r="F32" s="28" t="str">
        <f t="shared" si="1"/>
        <v>-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5">
      <c r="A33" s="24" t="s">
        <v>1956</v>
      </c>
      <c r="B33" s="25" t="s">
        <v>1957</v>
      </c>
      <c r="C33" s="81" t="s">
        <v>1956</v>
      </c>
      <c r="D33" s="29"/>
      <c r="E33" s="29"/>
      <c r="F33" s="28" t="str">
        <f t="shared" si="1"/>
        <v>-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 x14ac:dyDescent="0.25">
      <c r="A34" s="46" t="s">
        <v>1958</v>
      </c>
      <c r="B34" s="25" t="s">
        <v>1959</v>
      </c>
      <c r="C34" s="81" t="s">
        <v>1958</v>
      </c>
      <c r="D34" s="27">
        <f t="shared" ref="D34:E34" si="7">SUM(D35:D38)-D39</f>
        <v>0</v>
      </c>
      <c r="E34" s="27">
        <f t="shared" si="7"/>
        <v>0</v>
      </c>
      <c r="F34" s="28" t="str">
        <f t="shared" si="1"/>
        <v>-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 x14ac:dyDescent="0.25">
      <c r="A35" s="24" t="s">
        <v>1960</v>
      </c>
      <c r="B35" s="25" t="s">
        <v>644</v>
      </c>
      <c r="C35" s="81" t="s">
        <v>1960</v>
      </c>
      <c r="D35" s="29"/>
      <c r="E35" s="29"/>
      <c r="F35" s="28" t="str">
        <f t="shared" si="1"/>
        <v>-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 x14ac:dyDescent="0.25">
      <c r="A36" s="80" t="s">
        <v>1961</v>
      </c>
      <c r="B36" s="25" t="s">
        <v>1962</v>
      </c>
      <c r="C36" s="81" t="s">
        <v>1961</v>
      </c>
      <c r="D36" s="29"/>
      <c r="E36" s="29"/>
      <c r="F36" s="28" t="str">
        <f t="shared" si="1"/>
        <v>-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5">
      <c r="A37" s="80" t="s">
        <v>1963</v>
      </c>
      <c r="B37" s="25" t="s">
        <v>648</v>
      </c>
      <c r="C37" s="81" t="s">
        <v>1963</v>
      </c>
      <c r="D37" s="29"/>
      <c r="E37" s="29"/>
      <c r="F37" s="28" t="str">
        <f t="shared" si="1"/>
        <v>-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 x14ac:dyDescent="0.25">
      <c r="A38" s="80" t="s">
        <v>1964</v>
      </c>
      <c r="B38" s="25" t="s">
        <v>650</v>
      </c>
      <c r="C38" s="81" t="s">
        <v>1964</v>
      </c>
      <c r="D38" s="29"/>
      <c r="E38" s="29"/>
      <c r="F38" s="28" t="str">
        <f t="shared" si="1"/>
        <v>-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 x14ac:dyDescent="0.25">
      <c r="A39" s="80" t="s">
        <v>1965</v>
      </c>
      <c r="B39" s="25" t="s">
        <v>1966</v>
      </c>
      <c r="C39" s="81" t="s">
        <v>1965</v>
      </c>
      <c r="D39" s="29"/>
      <c r="E39" s="29"/>
      <c r="F39" s="28" t="str">
        <f t="shared" si="1"/>
        <v>-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5">
      <c r="A40" s="82" t="s">
        <v>1967</v>
      </c>
      <c r="B40" s="25" t="s">
        <v>1968</v>
      </c>
      <c r="C40" s="81" t="s">
        <v>1967</v>
      </c>
      <c r="D40" s="27">
        <f t="shared" ref="D40:E40" si="8">SUM(D41:D44)-D45</f>
        <v>0</v>
      </c>
      <c r="E40" s="27">
        <f t="shared" si="8"/>
        <v>0</v>
      </c>
      <c r="F40" s="28" t="str">
        <f t="shared" si="1"/>
        <v>-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 x14ac:dyDescent="0.25">
      <c r="A41" s="80" t="s">
        <v>1969</v>
      </c>
      <c r="B41" s="25" t="s">
        <v>735</v>
      </c>
      <c r="C41" s="81" t="s">
        <v>1969</v>
      </c>
      <c r="D41" s="29"/>
      <c r="E41" s="29"/>
      <c r="F41" s="28" t="str">
        <f t="shared" si="1"/>
        <v>-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 x14ac:dyDescent="0.25">
      <c r="A42" s="80" t="s">
        <v>1970</v>
      </c>
      <c r="B42" s="25" t="s">
        <v>656</v>
      </c>
      <c r="C42" s="81" t="s">
        <v>1970</v>
      </c>
      <c r="D42" s="29"/>
      <c r="E42" s="29"/>
      <c r="F42" s="28" t="str">
        <f t="shared" si="1"/>
        <v>-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 x14ac:dyDescent="0.25">
      <c r="A43" s="80" t="s">
        <v>1971</v>
      </c>
      <c r="B43" s="25" t="s">
        <v>658</v>
      </c>
      <c r="C43" s="81" t="s">
        <v>1971</v>
      </c>
      <c r="D43" s="29"/>
      <c r="E43" s="29"/>
      <c r="F43" s="28" t="str">
        <f t="shared" si="1"/>
        <v>-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 x14ac:dyDescent="0.25">
      <c r="A44" s="80" t="s">
        <v>1972</v>
      </c>
      <c r="B44" s="25" t="s">
        <v>660</v>
      </c>
      <c r="C44" s="81" t="s">
        <v>1972</v>
      </c>
      <c r="D44" s="29"/>
      <c r="E44" s="29"/>
      <c r="F44" s="28" t="str">
        <f t="shared" si="1"/>
        <v>-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 x14ac:dyDescent="0.25">
      <c r="A45" s="80" t="s">
        <v>1973</v>
      </c>
      <c r="B45" s="25" t="s">
        <v>1974</v>
      </c>
      <c r="C45" s="81" t="s">
        <v>1973</v>
      </c>
      <c r="D45" s="29"/>
      <c r="E45" s="29"/>
      <c r="F45" s="28" t="str">
        <f t="shared" si="1"/>
        <v>-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 x14ac:dyDescent="0.25">
      <c r="A46" s="82" t="s">
        <v>1975</v>
      </c>
      <c r="B46" s="25" t="s">
        <v>1976</v>
      </c>
      <c r="C46" s="81" t="s">
        <v>1975</v>
      </c>
      <c r="D46" s="27">
        <f t="shared" ref="D46:E46" si="9">SUM(D47:D48)-D49</f>
        <v>0</v>
      </c>
      <c r="E46" s="27">
        <f t="shared" si="9"/>
        <v>0</v>
      </c>
      <c r="F46" s="28" t="str">
        <f t="shared" si="1"/>
        <v>-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5">
      <c r="A47" s="80" t="s">
        <v>1977</v>
      </c>
      <c r="B47" s="25" t="s">
        <v>664</v>
      </c>
      <c r="C47" s="81" t="s">
        <v>1977</v>
      </c>
      <c r="D47" s="29"/>
      <c r="E47" s="29"/>
      <c r="F47" s="28" t="str">
        <f t="shared" si="1"/>
        <v>-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5">
      <c r="A48" s="80" t="s">
        <v>1978</v>
      </c>
      <c r="B48" s="25" t="s">
        <v>666</v>
      </c>
      <c r="C48" s="81" t="s">
        <v>1978</v>
      </c>
      <c r="D48" s="29"/>
      <c r="E48" s="29"/>
      <c r="F48" s="28" t="str">
        <f t="shared" si="1"/>
        <v>-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5">
      <c r="A49" s="80" t="s">
        <v>1979</v>
      </c>
      <c r="B49" s="25" t="s">
        <v>1980</v>
      </c>
      <c r="C49" s="81" t="s">
        <v>1979</v>
      </c>
      <c r="D49" s="29"/>
      <c r="E49" s="29"/>
      <c r="F49" s="28" t="str">
        <f t="shared" si="1"/>
        <v>-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 x14ac:dyDescent="0.25">
      <c r="A50" s="82" t="s">
        <v>1981</v>
      </c>
      <c r="B50" s="25" t="s">
        <v>1982</v>
      </c>
      <c r="C50" s="81" t="s">
        <v>1981</v>
      </c>
      <c r="D50" s="27">
        <f t="shared" ref="D50:E50" si="10">SUM(D51:D54)-D55</f>
        <v>0</v>
      </c>
      <c r="E50" s="27">
        <f t="shared" si="10"/>
        <v>0</v>
      </c>
      <c r="F50" s="28" t="str">
        <f t="shared" si="1"/>
        <v>-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 x14ac:dyDescent="0.25">
      <c r="A51" s="80" t="s">
        <v>1983</v>
      </c>
      <c r="B51" s="25" t="s">
        <v>670</v>
      </c>
      <c r="C51" s="81" t="s">
        <v>1983</v>
      </c>
      <c r="D51" s="29"/>
      <c r="E51" s="29"/>
      <c r="F51" s="28" t="str">
        <f t="shared" si="1"/>
        <v>-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 x14ac:dyDescent="0.25">
      <c r="A52" s="80" t="s">
        <v>1984</v>
      </c>
      <c r="B52" s="25" t="s">
        <v>1985</v>
      </c>
      <c r="C52" s="81" t="s">
        <v>1984</v>
      </c>
      <c r="D52" s="29"/>
      <c r="E52" s="29"/>
      <c r="F52" s="28" t="str">
        <f t="shared" si="1"/>
        <v>-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 x14ac:dyDescent="0.25">
      <c r="A53" s="80" t="s">
        <v>1986</v>
      </c>
      <c r="B53" s="25" t="s">
        <v>674</v>
      </c>
      <c r="C53" s="81" t="s">
        <v>1986</v>
      </c>
      <c r="D53" s="29"/>
      <c r="E53" s="29"/>
      <c r="F53" s="28" t="str">
        <f t="shared" si="1"/>
        <v>-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5">
      <c r="A54" s="80" t="s">
        <v>1987</v>
      </c>
      <c r="B54" s="25" t="s">
        <v>676</v>
      </c>
      <c r="C54" s="81" t="s">
        <v>1987</v>
      </c>
      <c r="D54" s="29"/>
      <c r="E54" s="29"/>
      <c r="F54" s="28" t="str">
        <f t="shared" si="1"/>
        <v>-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5">
      <c r="A55" s="80" t="s">
        <v>1988</v>
      </c>
      <c r="B55" s="25" t="s">
        <v>1989</v>
      </c>
      <c r="C55" s="81" t="s">
        <v>1988</v>
      </c>
      <c r="D55" s="29"/>
      <c r="E55" s="29"/>
      <c r="F55" s="28" t="str">
        <f t="shared" si="1"/>
        <v>-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5">
      <c r="A56" s="80" t="s">
        <v>1990</v>
      </c>
      <c r="B56" s="31" t="s">
        <v>1991</v>
      </c>
      <c r="C56" s="81" t="s">
        <v>1990</v>
      </c>
      <c r="D56" s="29"/>
      <c r="E56" s="29"/>
      <c r="F56" s="28" t="str">
        <f t="shared" si="1"/>
        <v>-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5">
      <c r="A57" s="80" t="s">
        <v>1992</v>
      </c>
      <c r="B57" s="31" t="s">
        <v>1993</v>
      </c>
      <c r="C57" s="81" t="s">
        <v>1992</v>
      </c>
      <c r="D57" s="27">
        <f t="shared" ref="D57:E57" si="11">SUM(D58:D59)-D60</f>
        <v>0</v>
      </c>
      <c r="E57" s="27">
        <f t="shared" si="11"/>
        <v>0</v>
      </c>
      <c r="F57" s="28" t="str">
        <f t="shared" si="1"/>
        <v>-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5">
      <c r="A58" s="80" t="s">
        <v>1994</v>
      </c>
      <c r="B58" s="31" t="s">
        <v>1995</v>
      </c>
      <c r="C58" s="81" t="s">
        <v>1994</v>
      </c>
      <c r="D58" s="29"/>
      <c r="E58" s="29"/>
      <c r="F58" s="28" t="str">
        <f t="shared" si="1"/>
        <v>-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5">
      <c r="A59" s="80" t="s">
        <v>1996</v>
      </c>
      <c r="B59" s="31" t="s">
        <v>1997</v>
      </c>
      <c r="C59" s="81" t="s">
        <v>1996</v>
      </c>
      <c r="D59" s="29"/>
      <c r="E59" s="29"/>
      <c r="F59" s="28" t="str">
        <f t="shared" si="1"/>
        <v>-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5">
      <c r="A60" s="80" t="s">
        <v>1998</v>
      </c>
      <c r="B60" s="31" t="s">
        <v>1999</v>
      </c>
      <c r="C60" s="81" t="s">
        <v>1998</v>
      </c>
      <c r="D60" s="29"/>
      <c r="E60" s="29"/>
      <c r="F60" s="28" t="str">
        <f t="shared" si="1"/>
        <v>-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5">
      <c r="A61" s="80" t="s">
        <v>2000</v>
      </c>
      <c r="B61" s="31" t="s">
        <v>2001</v>
      </c>
      <c r="C61" s="81" t="s">
        <v>2000</v>
      </c>
      <c r="D61" s="27">
        <f t="shared" ref="D61:E61" si="12">SUM(D62:D67)</f>
        <v>0</v>
      </c>
      <c r="E61" s="27">
        <f t="shared" si="12"/>
        <v>0</v>
      </c>
      <c r="F61" s="28" t="str">
        <f t="shared" si="1"/>
        <v>-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5">
      <c r="A62" s="80" t="s">
        <v>2002</v>
      </c>
      <c r="B62" s="25" t="s">
        <v>2003</v>
      </c>
      <c r="C62" s="81" t="s">
        <v>2002</v>
      </c>
      <c r="D62" s="29"/>
      <c r="E62" s="29"/>
      <c r="F62" s="28" t="str">
        <f t="shared" si="1"/>
        <v>-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5">
      <c r="A63" s="80" t="s">
        <v>2004</v>
      </c>
      <c r="B63" s="25" t="s">
        <v>2005</v>
      </c>
      <c r="C63" s="81" t="s">
        <v>2004</v>
      </c>
      <c r="D63" s="29"/>
      <c r="E63" s="29"/>
      <c r="F63" s="28" t="str">
        <f t="shared" si="1"/>
        <v>-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5">
      <c r="A64" s="80" t="s">
        <v>2006</v>
      </c>
      <c r="B64" s="25" t="s">
        <v>2007</v>
      </c>
      <c r="C64" s="81" t="s">
        <v>2006</v>
      </c>
      <c r="D64" s="29"/>
      <c r="E64" s="29"/>
      <c r="F64" s="28" t="str">
        <f t="shared" si="1"/>
        <v>-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5">
      <c r="A65" s="80" t="s">
        <v>2008</v>
      </c>
      <c r="B65" s="25" t="s">
        <v>2009</v>
      </c>
      <c r="C65" s="81" t="s">
        <v>2008</v>
      </c>
      <c r="D65" s="29"/>
      <c r="E65" s="29"/>
      <c r="F65" s="28" t="str">
        <f t="shared" si="1"/>
        <v>-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5">
      <c r="A66" s="80" t="s">
        <v>2010</v>
      </c>
      <c r="B66" s="25" t="s">
        <v>2011</v>
      </c>
      <c r="C66" s="81" t="s">
        <v>2010</v>
      </c>
      <c r="D66" s="29"/>
      <c r="E66" s="29"/>
      <c r="F66" s="28" t="str">
        <f t="shared" si="1"/>
        <v>-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5">
      <c r="A67" s="24" t="s">
        <v>2012</v>
      </c>
      <c r="B67" s="25" t="s">
        <v>2013</v>
      </c>
      <c r="C67" s="81" t="s">
        <v>2012</v>
      </c>
      <c r="D67" s="29"/>
      <c r="E67" s="29"/>
      <c r="F67" s="28" t="str">
        <f t="shared" si="1"/>
        <v>-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5">
      <c r="A68" s="24" t="s">
        <v>2014</v>
      </c>
      <c r="B68" s="25" t="s">
        <v>2015</v>
      </c>
      <c r="C68" s="81" t="s">
        <v>2014</v>
      </c>
      <c r="D68" s="27">
        <f t="shared" ref="D68:E68" si="13">SUM(D69:D72)</f>
        <v>0</v>
      </c>
      <c r="E68" s="27">
        <f t="shared" si="13"/>
        <v>0</v>
      </c>
      <c r="F68" s="28" t="str">
        <f t="shared" si="1"/>
        <v>-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5">
      <c r="A69" s="24" t="s">
        <v>2016</v>
      </c>
      <c r="B69" s="25" t="s">
        <v>2017</v>
      </c>
      <c r="C69" s="81" t="s">
        <v>2016</v>
      </c>
      <c r="D69" s="29"/>
      <c r="E69" s="29"/>
      <c r="F69" s="28" t="str">
        <f t="shared" si="1"/>
        <v>-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5">
      <c r="A70" s="24" t="s">
        <v>2018</v>
      </c>
      <c r="B70" s="25" t="s">
        <v>2019</v>
      </c>
      <c r="C70" s="81" t="s">
        <v>2018</v>
      </c>
      <c r="D70" s="29"/>
      <c r="E70" s="29"/>
      <c r="F70" s="28" t="str">
        <f t="shared" si="1"/>
        <v>-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5">
      <c r="A71" s="24" t="s">
        <v>2020</v>
      </c>
      <c r="B71" s="25" t="s">
        <v>2021</v>
      </c>
      <c r="C71" s="81" t="s">
        <v>2020</v>
      </c>
      <c r="D71" s="29"/>
      <c r="E71" s="29"/>
      <c r="F71" s="28" t="str">
        <f t="shared" si="1"/>
        <v>-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5">
      <c r="A72" s="24" t="s">
        <v>2022</v>
      </c>
      <c r="B72" s="25" t="s">
        <v>2023</v>
      </c>
      <c r="C72" s="81" t="s">
        <v>2022</v>
      </c>
      <c r="D72" s="29"/>
      <c r="E72" s="29"/>
      <c r="F72" s="28" t="str">
        <f t="shared" si="1"/>
        <v>-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5">
      <c r="A73" s="24" t="s">
        <v>2024</v>
      </c>
      <c r="B73" s="25" t="s">
        <v>2025</v>
      </c>
      <c r="C73" s="81" t="s">
        <v>2024</v>
      </c>
      <c r="D73" s="27">
        <f t="shared" ref="D73:E73" si="14">D74+D83+D92+D123+D139+D151+D169+D175</f>
        <v>0</v>
      </c>
      <c r="E73" s="27">
        <f t="shared" si="14"/>
        <v>41.47</v>
      </c>
      <c r="F73" s="28" t="str">
        <f t="shared" si="1"/>
        <v>-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5">
      <c r="A74" s="24" t="s">
        <v>2026</v>
      </c>
      <c r="B74" s="25" t="s">
        <v>2027</v>
      </c>
      <c r="C74" s="81" t="s">
        <v>2026</v>
      </c>
      <c r="D74" s="27">
        <f t="shared" ref="D74:E74" si="15">+D75+D80+D81+D82</f>
        <v>0</v>
      </c>
      <c r="E74" s="27">
        <f t="shared" si="15"/>
        <v>41.47</v>
      </c>
      <c r="F74" s="28" t="str">
        <f t="shared" si="1"/>
        <v>-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5">
      <c r="A75" s="24" t="s">
        <v>2028</v>
      </c>
      <c r="B75" s="25" t="s">
        <v>2029</v>
      </c>
      <c r="C75" s="81" t="s">
        <v>2028</v>
      </c>
      <c r="D75" s="27">
        <f t="shared" ref="D75:E75" si="16">SUM(D76:D79)</f>
        <v>0</v>
      </c>
      <c r="E75" s="27">
        <f t="shared" si="16"/>
        <v>39.74</v>
      </c>
      <c r="F75" s="28" t="str">
        <f t="shared" si="1"/>
        <v>-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5">
      <c r="A76" s="24" t="s">
        <v>2030</v>
      </c>
      <c r="B76" s="25" t="s">
        <v>2031</v>
      </c>
      <c r="C76" s="81" t="s">
        <v>2030</v>
      </c>
      <c r="D76" s="29"/>
      <c r="E76" s="29"/>
      <c r="F76" s="28" t="str">
        <f t="shared" si="1"/>
        <v>-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5">
      <c r="A77" s="24" t="s">
        <v>2032</v>
      </c>
      <c r="B77" s="25" t="s">
        <v>2033</v>
      </c>
      <c r="C77" s="81" t="s">
        <v>2032</v>
      </c>
      <c r="D77" s="29"/>
      <c r="E77" s="29">
        <v>39.74</v>
      </c>
      <c r="F77" s="28" t="str">
        <f t="shared" si="1"/>
        <v>-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5">
      <c r="A78" s="24" t="s">
        <v>2034</v>
      </c>
      <c r="B78" s="25" t="s">
        <v>2035</v>
      </c>
      <c r="C78" s="81" t="s">
        <v>2034</v>
      </c>
      <c r="D78" s="29"/>
      <c r="E78" s="29"/>
      <c r="F78" s="28" t="str">
        <f t="shared" si="1"/>
        <v>-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5">
      <c r="A79" s="24" t="s">
        <v>2036</v>
      </c>
      <c r="B79" s="25" t="s">
        <v>2037</v>
      </c>
      <c r="C79" s="81" t="s">
        <v>2036</v>
      </c>
      <c r="D79" s="29"/>
      <c r="E79" s="29"/>
      <c r="F79" s="28" t="str">
        <f t="shared" si="1"/>
        <v>-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5">
      <c r="A80" s="24" t="s">
        <v>2038</v>
      </c>
      <c r="B80" s="25" t="s">
        <v>2039</v>
      </c>
      <c r="C80" s="81" t="s">
        <v>2038</v>
      </c>
      <c r="D80" s="29"/>
      <c r="E80" s="29"/>
      <c r="F80" s="28" t="str">
        <f t="shared" si="1"/>
        <v>-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5">
      <c r="A81" s="24" t="s">
        <v>2040</v>
      </c>
      <c r="B81" s="25" t="s">
        <v>2041</v>
      </c>
      <c r="C81" s="81" t="s">
        <v>2040</v>
      </c>
      <c r="D81" s="29"/>
      <c r="E81" s="29">
        <v>1.73</v>
      </c>
      <c r="F81" s="28" t="str">
        <f t="shared" si="1"/>
        <v>-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5">
      <c r="A82" s="24" t="s">
        <v>2042</v>
      </c>
      <c r="B82" s="25" t="s">
        <v>2043</v>
      </c>
      <c r="C82" s="81" t="s">
        <v>2042</v>
      </c>
      <c r="D82" s="29"/>
      <c r="E82" s="29"/>
      <c r="F82" s="28" t="str">
        <f t="shared" si="1"/>
        <v>-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5.5" customHeight="1" x14ac:dyDescent="0.25">
      <c r="A83" s="24" t="s">
        <v>2044</v>
      </c>
      <c r="B83" s="25" t="s">
        <v>2045</v>
      </c>
      <c r="C83" s="81" t="s">
        <v>2044</v>
      </c>
      <c r="D83" s="27">
        <f t="shared" ref="D83:E83" si="17">D84+SUM(D85:D89)-D90+D91</f>
        <v>0</v>
      </c>
      <c r="E83" s="27">
        <f t="shared" si="17"/>
        <v>0</v>
      </c>
      <c r="F83" s="28" t="str">
        <f t="shared" si="1"/>
        <v>-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5">
      <c r="A84" s="24" t="s">
        <v>2046</v>
      </c>
      <c r="B84" s="25" t="s">
        <v>2047</v>
      </c>
      <c r="C84" s="81" t="s">
        <v>2046</v>
      </c>
      <c r="D84" s="27">
        <f t="shared" ref="D84:E84" si="18">SUM(D85:D86)</f>
        <v>0</v>
      </c>
      <c r="E84" s="27">
        <f t="shared" si="18"/>
        <v>0</v>
      </c>
      <c r="F84" s="28" t="str">
        <f t="shared" si="1"/>
        <v>-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5">
      <c r="A85" s="24" t="s">
        <v>2048</v>
      </c>
      <c r="B85" s="25" t="s">
        <v>2049</v>
      </c>
      <c r="C85" s="81" t="s">
        <v>2048</v>
      </c>
      <c r="D85" s="29"/>
      <c r="E85" s="29"/>
      <c r="F85" s="28" t="str">
        <f t="shared" si="1"/>
        <v>-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5">
      <c r="A86" s="24" t="s">
        <v>2050</v>
      </c>
      <c r="B86" s="25" t="s">
        <v>2051</v>
      </c>
      <c r="C86" s="81" t="s">
        <v>2050</v>
      </c>
      <c r="D86" s="29"/>
      <c r="E86" s="29"/>
      <c r="F86" s="28" t="str">
        <f t="shared" si="1"/>
        <v>-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5">
      <c r="A87" s="24" t="s">
        <v>2052</v>
      </c>
      <c r="B87" s="25" t="s">
        <v>2053</v>
      </c>
      <c r="C87" s="81" t="s">
        <v>2052</v>
      </c>
      <c r="D87" s="29"/>
      <c r="E87" s="29"/>
      <c r="F87" s="28" t="str">
        <f t="shared" si="1"/>
        <v>-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5">
      <c r="A88" s="24" t="s">
        <v>2054</v>
      </c>
      <c r="B88" s="25" t="s">
        <v>2055</v>
      </c>
      <c r="C88" s="81" t="s">
        <v>2054</v>
      </c>
      <c r="D88" s="29"/>
      <c r="E88" s="29"/>
      <c r="F88" s="28" t="str">
        <f t="shared" si="1"/>
        <v>-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5">
      <c r="A89" s="24" t="s">
        <v>2056</v>
      </c>
      <c r="B89" s="25" t="s">
        <v>2057</v>
      </c>
      <c r="C89" s="81" t="s">
        <v>2056</v>
      </c>
      <c r="D89" s="29"/>
      <c r="E89" s="29"/>
      <c r="F89" s="28" t="str">
        <f t="shared" si="1"/>
        <v>-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5">
      <c r="A90" s="35" t="s">
        <v>2058</v>
      </c>
      <c r="B90" s="31" t="s">
        <v>2059</v>
      </c>
      <c r="C90" s="81" t="s">
        <v>2058</v>
      </c>
      <c r="D90" s="29"/>
      <c r="E90" s="29"/>
      <c r="F90" s="28" t="str">
        <f t="shared" si="1"/>
        <v>-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5">
      <c r="A91" s="24" t="s">
        <v>2060</v>
      </c>
      <c r="B91" s="25" t="s">
        <v>2061</v>
      </c>
      <c r="C91" s="81" t="s">
        <v>2060</v>
      </c>
      <c r="D91" s="29"/>
      <c r="E91" s="29"/>
      <c r="F91" s="28" t="str">
        <f t="shared" si="1"/>
        <v>-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5">
      <c r="A92" s="24" t="s">
        <v>2062</v>
      </c>
      <c r="B92" s="25" t="s">
        <v>2063</v>
      </c>
      <c r="C92" s="81" t="s">
        <v>2062</v>
      </c>
      <c r="D92" s="27">
        <f t="shared" ref="D92" si="19">D93+D111-D122</f>
        <v>0</v>
      </c>
      <c r="E92" s="27">
        <f>E93+E111-E122</f>
        <v>0</v>
      </c>
      <c r="F92" s="28" t="str">
        <f t="shared" si="1"/>
        <v>-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4.75" customHeight="1" x14ac:dyDescent="0.25">
      <c r="A93" s="24"/>
      <c r="B93" s="25" t="s">
        <v>2064</v>
      </c>
      <c r="C93" s="81" t="s">
        <v>2065</v>
      </c>
      <c r="D93" s="27">
        <f t="shared" ref="D93:E93" si="20">SUM(D94:D110)</f>
        <v>0</v>
      </c>
      <c r="E93" s="27">
        <f t="shared" si="20"/>
        <v>0</v>
      </c>
      <c r="F93" s="28" t="str">
        <f t="shared" si="1"/>
        <v>-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5">
      <c r="A94" s="24" t="s">
        <v>2066</v>
      </c>
      <c r="B94" s="25" t="s">
        <v>2067</v>
      </c>
      <c r="C94" s="81" t="s">
        <v>2066</v>
      </c>
      <c r="D94" s="29"/>
      <c r="E94" s="29"/>
      <c r="F94" s="28" t="str">
        <f t="shared" si="1"/>
        <v>-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5">
      <c r="A95" s="24" t="s">
        <v>2068</v>
      </c>
      <c r="B95" s="25" t="s">
        <v>2069</v>
      </c>
      <c r="C95" s="81" t="s">
        <v>2068</v>
      </c>
      <c r="D95" s="29"/>
      <c r="E95" s="29"/>
      <c r="F95" s="28" t="str">
        <f t="shared" si="1"/>
        <v>-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5">
      <c r="A96" s="24" t="s">
        <v>2070</v>
      </c>
      <c r="B96" s="25" t="s">
        <v>2071</v>
      </c>
      <c r="C96" s="81" t="s">
        <v>2070</v>
      </c>
      <c r="D96" s="29"/>
      <c r="E96" s="29"/>
      <c r="F96" s="28" t="str">
        <f t="shared" si="1"/>
        <v>-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5">
      <c r="A97" s="24" t="s">
        <v>2072</v>
      </c>
      <c r="B97" s="25" t="s">
        <v>2073</v>
      </c>
      <c r="C97" s="81" t="s">
        <v>2072</v>
      </c>
      <c r="D97" s="29"/>
      <c r="E97" s="29"/>
      <c r="F97" s="28" t="str">
        <f t="shared" si="1"/>
        <v>-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5">
      <c r="A98" s="24" t="s">
        <v>2074</v>
      </c>
      <c r="B98" s="25" t="s">
        <v>2075</v>
      </c>
      <c r="C98" s="81" t="s">
        <v>2074</v>
      </c>
      <c r="D98" s="29"/>
      <c r="E98" s="29"/>
      <c r="F98" s="28" t="str">
        <f t="shared" si="1"/>
        <v>-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5">
      <c r="A99" s="24" t="s">
        <v>2076</v>
      </c>
      <c r="B99" s="25" t="s">
        <v>2077</v>
      </c>
      <c r="C99" s="81" t="s">
        <v>2076</v>
      </c>
      <c r="D99" s="29"/>
      <c r="E99" s="29"/>
      <c r="F99" s="28" t="str">
        <f t="shared" si="1"/>
        <v>-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5">
      <c r="A100" s="24" t="s">
        <v>2078</v>
      </c>
      <c r="B100" s="25" t="s">
        <v>2079</v>
      </c>
      <c r="C100" s="81" t="s">
        <v>2078</v>
      </c>
      <c r="D100" s="29"/>
      <c r="E100" s="29"/>
      <c r="F100" s="28" t="str">
        <f t="shared" si="1"/>
        <v>-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5">
      <c r="A101" s="24" t="s">
        <v>2080</v>
      </c>
      <c r="B101" s="25" t="s">
        <v>2081</v>
      </c>
      <c r="C101" s="81" t="s">
        <v>2080</v>
      </c>
      <c r="D101" s="29"/>
      <c r="E101" s="29"/>
      <c r="F101" s="28" t="str">
        <f t="shared" si="1"/>
        <v>-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5">
      <c r="A102" s="24" t="s">
        <v>2082</v>
      </c>
      <c r="B102" s="25" t="s">
        <v>2083</v>
      </c>
      <c r="C102" s="81" t="s">
        <v>2082</v>
      </c>
      <c r="D102" s="29"/>
      <c r="E102" s="29"/>
      <c r="F102" s="28" t="str">
        <f t="shared" si="1"/>
        <v>-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5">
      <c r="A103" s="24" t="s">
        <v>2084</v>
      </c>
      <c r="B103" s="25" t="s">
        <v>2085</v>
      </c>
      <c r="C103" s="81" t="s">
        <v>2084</v>
      </c>
      <c r="D103" s="29"/>
      <c r="E103" s="29"/>
      <c r="F103" s="28" t="str">
        <f t="shared" si="1"/>
        <v>-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5">
      <c r="A104" s="24" t="s">
        <v>2086</v>
      </c>
      <c r="B104" s="25" t="s">
        <v>2087</v>
      </c>
      <c r="C104" s="81" t="s">
        <v>2086</v>
      </c>
      <c r="D104" s="29"/>
      <c r="E104" s="29"/>
      <c r="F104" s="28" t="str">
        <f t="shared" si="1"/>
        <v>-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5">
      <c r="A105" s="24" t="s">
        <v>2088</v>
      </c>
      <c r="B105" s="25" t="s">
        <v>2089</v>
      </c>
      <c r="C105" s="81" t="s">
        <v>2088</v>
      </c>
      <c r="D105" s="29"/>
      <c r="E105" s="29"/>
      <c r="F105" s="28" t="str">
        <f t="shared" si="1"/>
        <v>-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5">
      <c r="A106" s="24" t="s">
        <v>2090</v>
      </c>
      <c r="B106" s="25" t="s">
        <v>2091</v>
      </c>
      <c r="C106" s="81" t="s">
        <v>2090</v>
      </c>
      <c r="D106" s="29"/>
      <c r="E106" s="29"/>
      <c r="F106" s="28" t="str">
        <f t="shared" si="1"/>
        <v>-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5">
      <c r="A107" s="24" t="s">
        <v>2092</v>
      </c>
      <c r="B107" s="25" t="s">
        <v>2093</v>
      </c>
      <c r="C107" s="81" t="s">
        <v>2092</v>
      </c>
      <c r="D107" s="29"/>
      <c r="E107" s="29"/>
      <c r="F107" s="28" t="str">
        <f t="shared" si="1"/>
        <v>-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5">
      <c r="A108" s="24" t="s">
        <v>2094</v>
      </c>
      <c r="B108" s="25" t="s">
        <v>2095</v>
      </c>
      <c r="C108" s="81" t="s">
        <v>2094</v>
      </c>
      <c r="D108" s="29"/>
      <c r="E108" s="29"/>
      <c r="F108" s="28" t="str">
        <f t="shared" si="1"/>
        <v>-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5">
      <c r="A109" s="24" t="s">
        <v>2096</v>
      </c>
      <c r="B109" s="25" t="s">
        <v>2097</v>
      </c>
      <c r="C109" s="81" t="s">
        <v>2096</v>
      </c>
      <c r="D109" s="29"/>
      <c r="E109" s="29"/>
      <c r="F109" s="28" t="str">
        <f t="shared" si="1"/>
        <v>-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24" x14ac:dyDescent="0.25">
      <c r="A110" s="24" t="s">
        <v>2098</v>
      </c>
      <c r="B110" s="25" t="s">
        <v>2099</v>
      </c>
      <c r="C110" s="81" t="s">
        <v>2098</v>
      </c>
      <c r="D110" s="29"/>
      <c r="E110" s="29"/>
      <c r="F110" s="28" t="str">
        <f t="shared" si="1"/>
        <v>-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4" x14ac:dyDescent="0.25">
      <c r="A111" s="24"/>
      <c r="B111" s="25" t="s">
        <v>2100</v>
      </c>
      <c r="C111" s="81" t="s">
        <v>2101</v>
      </c>
      <c r="D111" s="27">
        <f t="shared" ref="D111:E111" si="21">SUM(D112:D121)</f>
        <v>0</v>
      </c>
      <c r="E111" s="27">
        <f t="shared" si="21"/>
        <v>0</v>
      </c>
      <c r="F111" s="28" t="str">
        <f t="shared" si="1"/>
        <v>-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5">
      <c r="A112" s="24" t="s">
        <v>2102</v>
      </c>
      <c r="B112" s="25" t="s">
        <v>2103</v>
      </c>
      <c r="C112" s="81" t="s">
        <v>2102</v>
      </c>
      <c r="D112" s="29"/>
      <c r="E112" s="29"/>
      <c r="F112" s="28" t="str">
        <f t="shared" si="1"/>
        <v>-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5">
      <c r="A113" s="24" t="s">
        <v>2104</v>
      </c>
      <c r="B113" s="25" t="s">
        <v>2105</v>
      </c>
      <c r="C113" s="81" t="s">
        <v>2104</v>
      </c>
      <c r="D113" s="29"/>
      <c r="E113" s="29"/>
      <c r="F113" s="28" t="str">
        <f t="shared" si="1"/>
        <v>-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5">
      <c r="A114" s="24" t="s">
        <v>2106</v>
      </c>
      <c r="B114" s="25" t="s">
        <v>2107</v>
      </c>
      <c r="C114" s="81" t="s">
        <v>2106</v>
      </c>
      <c r="D114" s="29"/>
      <c r="E114" s="29"/>
      <c r="F114" s="28" t="str">
        <f t="shared" si="1"/>
        <v>-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5">
      <c r="A115" s="24" t="s">
        <v>2108</v>
      </c>
      <c r="B115" s="25" t="s">
        <v>2109</v>
      </c>
      <c r="C115" s="81" t="s">
        <v>2108</v>
      </c>
      <c r="D115" s="29"/>
      <c r="E115" s="29"/>
      <c r="F115" s="28" t="str">
        <f t="shared" si="1"/>
        <v>-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5">
      <c r="A116" s="24" t="s">
        <v>2110</v>
      </c>
      <c r="B116" s="25" t="s">
        <v>2111</v>
      </c>
      <c r="C116" s="81" t="s">
        <v>2110</v>
      </c>
      <c r="D116" s="29"/>
      <c r="E116" s="29"/>
      <c r="F116" s="28" t="str">
        <f t="shared" si="1"/>
        <v>-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5">
      <c r="A117" s="24" t="s">
        <v>2112</v>
      </c>
      <c r="B117" s="25" t="s">
        <v>2113</v>
      </c>
      <c r="C117" s="81" t="s">
        <v>2112</v>
      </c>
      <c r="D117" s="29"/>
      <c r="E117" s="29"/>
      <c r="F117" s="28" t="str">
        <f t="shared" si="1"/>
        <v>-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5">
      <c r="A118" s="24" t="s">
        <v>2114</v>
      </c>
      <c r="B118" s="25" t="s">
        <v>2115</v>
      </c>
      <c r="C118" s="81" t="s">
        <v>2114</v>
      </c>
      <c r="D118" s="29"/>
      <c r="E118" s="29"/>
      <c r="F118" s="28" t="str">
        <f t="shared" si="1"/>
        <v>-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5">
      <c r="A119" s="24" t="s">
        <v>2116</v>
      </c>
      <c r="B119" s="25" t="s">
        <v>2117</v>
      </c>
      <c r="C119" s="81" t="s">
        <v>2116</v>
      </c>
      <c r="D119" s="29"/>
      <c r="E119" s="29"/>
      <c r="F119" s="28" t="str">
        <f t="shared" si="1"/>
        <v>-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5">
      <c r="A120" s="24" t="s">
        <v>2118</v>
      </c>
      <c r="B120" s="25" t="s">
        <v>2119</v>
      </c>
      <c r="C120" s="81" t="s">
        <v>2118</v>
      </c>
      <c r="D120" s="29"/>
      <c r="E120" s="29"/>
      <c r="F120" s="28" t="str">
        <f t="shared" si="1"/>
        <v>-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5">
      <c r="A121" s="24" t="s">
        <v>2120</v>
      </c>
      <c r="B121" s="25" t="s">
        <v>2121</v>
      </c>
      <c r="C121" s="81" t="s">
        <v>2120</v>
      </c>
      <c r="D121" s="29"/>
      <c r="E121" s="29"/>
      <c r="F121" s="28" t="str">
        <f t="shared" si="1"/>
        <v>-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5">
      <c r="A122" s="24" t="s">
        <v>2122</v>
      </c>
      <c r="B122" s="25" t="s">
        <v>2123</v>
      </c>
      <c r="C122" s="81" t="s">
        <v>2122</v>
      </c>
      <c r="D122" s="29"/>
      <c r="E122" s="29"/>
      <c r="F122" s="28" t="str">
        <f t="shared" si="1"/>
        <v>-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5">
      <c r="A123" s="24" t="s">
        <v>2124</v>
      </c>
      <c r="B123" s="25" t="s">
        <v>2125</v>
      </c>
      <c r="C123" s="81" t="s">
        <v>2124</v>
      </c>
      <c r="D123" s="27">
        <f t="shared" ref="D123:E123" si="22">D124+D131-D138</f>
        <v>0</v>
      </c>
      <c r="E123" s="27">
        <f t="shared" si="22"/>
        <v>0</v>
      </c>
      <c r="F123" s="28" t="str">
        <f t="shared" si="1"/>
        <v>-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5">
      <c r="A124" s="24"/>
      <c r="B124" s="25" t="s">
        <v>2126</v>
      </c>
      <c r="C124" s="81" t="s">
        <v>2127</v>
      </c>
      <c r="D124" s="27">
        <f t="shared" ref="D124:E124" si="23">SUM(D125:D130)</f>
        <v>0</v>
      </c>
      <c r="E124" s="27">
        <f t="shared" si="23"/>
        <v>0</v>
      </c>
      <c r="F124" s="28" t="str">
        <f t="shared" si="1"/>
        <v>-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5">
      <c r="A125" s="24" t="s">
        <v>2128</v>
      </c>
      <c r="B125" s="25" t="s">
        <v>2129</v>
      </c>
      <c r="C125" s="81" t="s">
        <v>2128</v>
      </c>
      <c r="D125" s="29"/>
      <c r="E125" s="29"/>
      <c r="F125" s="28" t="str">
        <f t="shared" si="1"/>
        <v>-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5">
      <c r="A126" s="24" t="s">
        <v>2130</v>
      </c>
      <c r="B126" s="25" t="s">
        <v>2131</v>
      </c>
      <c r="C126" s="81" t="s">
        <v>2130</v>
      </c>
      <c r="D126" s="29"/>
      <c r="E126" s="29"/>
      <c r="F126" s="28" t="str">
        <f t="shared" si="1"/>
        <v>-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5">
      <c r="A127" s="24" t="s">
        <v>2132</v>
      </c>
      <c r="B127" s="25" t="s">
        <v>2133</v>
      </c>
      <c r="C127" s="81" t="s">
        <v>2132</v>
      </c>
      <c r="D127" s="29"/>
      <c r="E127" s="29"/>
      <c r="F127" s="28" t="str">
        <f t="shared" si="1"/>
        <v>-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5">
      <c r="A128" s="24" t="s">
        <v>2134</v>
      </c>
      <c r="B128" s="25" t="s">
        <v>2135</v>
      </c>
      <c r="C128" s="81" t="s">
        <v>2134</v>
      </c>
      <c r="D128" s="29"/>
      <c r="E128" s="29"/>
      <c r="F128" s="28" t="str">
        <f t="shared" si="1"/>
        <v>-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5">
      <c r="A129" s="24" t="s">
        <v>2136</v>
      </c>
      <c r="B129" s="25" t="s">
        <v>2137</v>
      </c>
      <c r="C129" s="81" t="s">
        <v>2136</v>
      </c>
      <c r="D129" s="29"/>
      <c r="E129" s="29"/>
      <c r="F129" s="28" t="str">
        <f t="shared" si="1"/>
        <v>-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5">
      <c r="A130" s="24" t="s">
        <v>2138</v>
      </c>
      <c r="B130" s="25" t="s">
        <v>2139</v>
      </c>
      <c r="C130" s="81" t="s">
        <v>2138</v>
      </c>
      <c r="D130" s="29"/>
      <c r="E130" s="29"/>
      <c r="F130" s="28" t="str">
        <f t="shared" si="1"/>
        <v>-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5">
      <c r="A131" s="24"/>
      <c r="B131" s="25" t="s">
        <v>2140</v>
      </c>
      <c r="C131" s="81" t="s">
        <v>2141</v>
      </c>
      <c r="D131" s="27">
        <f t="shared" ref="D131:E131" si="24">SUM(D132:D137)</f>
        <v>0</v>
      </c>
      <c r="E131" s="27">
        <f t="shared" si="24"/>
        <v>0</v>
      </c>
      <c r="F131" s="28" t="str">
        <f t="shared" si="1"/>
        <v>-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5">
      <c r="A132" s="24" t="s">
        <v>2142</v>
      </c>
      <c r="B132" s="25" t="s">
        <v>2129</v>
      </c>
      <c r="C132" s="81" t="s">
        <v>2142</v>
      </c>
      <c r="D132" s="29"/>
      <c r="E132" s="29"/>
      <c r="F132" s="28" t="str">
        <f t="shared" si="1"/>
        <v>-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5">
      <c r="A133" s="24" t="s">
        <v>2143</v>
      </c>
      <c r="B133" s="25" t="s">
        <v>2131</v>
      </c>
      <c r="C133" s="81" t="s">
        <v>2143</v>
      </c>
      <c r="D133" s="29"/>
      <c r="E133" s="29"/>
      <c r="F133" s="28" t="str">
        <f t="shared" si="1"/>
        <v>-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5">
      <c r="A134" s="24" t="s">
        <v>2144</v>
      </c>
      <c r="B134" s="25" t="s">
        <v>2133</v>
      </c>
      <c r="C134" s="81" t="s">
        <v>2144</v>
      </c>
      <c r="D134" s="29"/>
      <c r="E134" s="29"/>
      <c r="F134" s="28" t="str">
        <f t="shared" si="1"/>
        <v>-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5">
      <c r="A135" s="24" t="s">
        <v>2145</v>
      </c>
      <c r="B135" s="25" t="s">
        <v>2135</v>
      </c>
      <c r="C135" s="81" t="s">
        <v>2145</v>
      </c>
      <c r="D135" s="29"/>
      <c r="E135" s="29"/>
      <c r="F135" s="28" t="str">
        <f t="shared" si="1"/>
        <v>-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5">
      <c r="A136" s="24" t="s">
        <v>2146</v>
      </c>
      <c r="B136" s="25" t="s">
        <v>2137</v>
      </c>
      <c r="C136" s="81" t="s">
        <v>2146</v>
      </c>
      <c r="D136" s="29"/>
      <c r="E136" s="29"/>
      <c r="F136" s="28" t="str">
        <f t="shared" si="1"/>
        <v>-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5">
      <c r="A137" s="24" t="s">
        <v>2147</v>
      </c>
      <c r="B137" s="25" t="s">
        <v>2139</v>
      </c>
      <c r="C137" s="81" t="s">
        <v>2147</v>
      </c>
      <c r="D137" s="29"/>
      <c r="E137" s="29"/>
      <c r="F137" s="28" t="str">
        <f t="shared" si="1"/>
        <v>-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5">
      <c r="A138" s="24" t="s">
        <v>2148</v>
      </c>
      <c r="B138" s="25" t="s">
        <v>2149</v>
      </c>
      <c r="C138" s="81" t="s">
        <v>2148</v>
      </c>
      <c r="D138" s="29"/>
      <c r="E138" s="29"/>
      <c r="F138" s="28" t="str">
        <f t="shared" si="1"/>
        <v>-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5">
      <c r="A139" s="24" t="s">
        <v>2150</v>
      </c>
      <c r="B139" s="25" t="s">
        <v>2151</v>
      </c>
      <c r="C139" s="81" t="s">
        <v>2150</v>
      </c>
      <c r="D139" s="27">
        <f t="shared" ref="D139:E139" si="25">D140+D147-D150</f>
        <v>0</v>
      </c>
      <c r="E139" s="27">
        <f t="shared" si="25"/>
        <v>0</v>
      </c>
      <c r="F139" s="28" t="str">
        <f t="shared" si="1"/>
        <v>-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5">
      <c r="A140" s="24"/>
      <c r="B140" s="25" t="s">
        <v>2152</v>
      </c>
      <c r="C140" s="81" t="s">
        <v>2153</v>
      </c>
      <c r="D140" s="27">
        <f t="shared" ref="D140:E140" si="26">SUM(D141:D146)</f>
        <v>0</v>
      </c>
      <c r="E140" s="27">
        <f t="shared" si="26"/>
        <v>0</v>
      </c>
      <c r="F140" s="28" t="str">
        <f t="shared" si="1"/>
        <v>-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5">
      <c r="A141" s="24" t="s">
        <v>2154</v>
      </c>
      <c r="B141" s="25" t="s">
        <v>906</v>
      </c>
      <c r="C141" s="81" t="s">
        <v>2154</v>
      </c>
      <c r="D141" s="29"/>
      <c r="E141" s="29"/>
      <c r="F141" s="28" t="str">
        <f t="shared" si="1"/>
        <v>-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5">
      <c r="A142" s="24" t="s">
        <v>2155</v>
      </c>
      <c r="B142" s="25" t="s">
        <v>908</v>
      </c>
      <c r="C142" s="81" t="s">
        <v>2155</v>
      </c>
      <c r="D142" s="29"/>
      <c r="E142" s="29"/>
      <c r="F142" s="28" t="str">
        <f t="shared" si="1"/>
        <v>-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5">
      <c r="A143" s="24" t="s">
        <v>2156</v>
      </c>
      <c r="B143" s="25" t="s">
        <v>910</v>
      </c>
      <c r="C143" s="81" t="s">
        <v>2156</v>
      </c>
      <c r="D143" s="29"/>
      <c r="E143" s="29"/>
      <c r="F143" s="28" t="str">
        <f t="shared" si="1"/>
        <v>-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5">
      <c r="A144" s="24" t="s">
        <v>2157</v>
      </c>
      <c r="B144" s="25" t="s">
        <v>1122</v>
      </c>
      <c r="C144" s="81" t="s">
        <v>2157</v>
      </c>
      <c r="D144" s="29"/>
      <c r="E144" s="29"/>
      <c r="F144" s="28" t="str">
        <f t="shared" si="1"/>
        <v>-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24" x14ac:dyDescent="0.25">
      <c r="A145" s="24" t="s">
        <v>2158</v>
      </c>
      <c r="B145" s="32" t="s">
        <v>1126</v>
      </c>
      <c r="C145" s="81" t="s">
        <v>2158</v>
      </c>
      <c r="D145" s="29"/>
      <c r="E145" s="29"/>
      <c r="F145" s="28" t="str">
        <f t="shared" si="1"/>
        <v>-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5">
      <c r="A146" s="24" t="s">
        <v>2159</v>
      </c>
      <c r="B146" s="25" t="s">
        <v>1132</v>
      </c>
      <c r="C146" s="81" t="s">
        <v>2159</v>
      </c>
      <c r="D146" s="29"/>
      <c r="E146" s="29"/>
      <c r="F146" s="28" t="str">
        <f t="shared" si="1"/>
        <v>-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5">
      <c r="A147" s="24"/>
      <c r="B147" s="25" t="s">
        <v>2160</v>
      </c>
      <c r="C147" s="81" t="s">
        <v>2161</v>
      </c>
      <c r="D147" s="27">
        <f t="shared" ref="D147:E147" si="27">SUM(D148:D149)</f>
        <v>0</v>
      </c>
      <c r="E147" s="27">
        <f t="shared" si="27"/>
        <v>0</v>
      </c>
      <c r="F147" s="28" t="str">
        <f t="shared" si="1"/>
        <v>-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5">
      <c r="A148" s="24" t="s">
        <v>2162</v>
      </c>
      <c r="B148" s="25" t="s">
        <v>1128</v>
      </c>
      <c r="C148" s="81" t="s">
        <v>2162</v>
      </c>
      <c r="D148" s="29"/>
      <c r="E148" s="29"/>
      <c r="F148" s="28" t="str">
        <f t="shared" si="1"/>
        <v>-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5">
      <c r="A149" s="24" t="s">
        <v>2163</v>
      </c>
      <c r="B149" s="25" t="s">
        <v>924</v>
      </c>
      <c r="C149" s="81" t="s">
        <v>2163</v>
      </c>
      <c r="D149" s="29"/>
      <c r="E149" s="29"/>
      <c r="F149" s="28" t="str">
        <f t="shared" si="1"/>
        <v>-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5">
      <c r="A150" s="24" t="s">
        <v>2164</v>
      </c>
      <c r="B150" s="25" t="s">
        <v>2165</v>
      </c>
      <c r="C150" s="81" t="s">
        <v>2164</v>
      </c>
      <c r="D150" s="29"/>
      <c r="E150" s="29"/>
      <c r="F150" s="28" t="str">
        <f t="shared" si="1"/>
        <v>-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5">
      <c r="A151" s="24" t="s">
        <v>2166</v>
      </c>
      <c r="B151" s="25" t="s">
        <v>2167</v>
      </c>
      <c r="C151" s="81" t="s">
        <v>2166</v>
      </c>
      <c r="D151" s="27">
        <f>SUM(D152:D154)+SUM(D163:D167)-D168</f>
        <v>0</v>
      </c>
      <c r="E151" s="27">
        <f t="shared" ref="E151" si="28">SUM(E152:E154)+SUM(E163:E167)-E168</f>
        <v>0</v>
      </c>
      <c r="F151" s="28" t="str">
        <f t="shared" si="1"/>
        <v>-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5">
      <c r="A152" s="24" t="s">
        <v>2168</v>
      </c>
      <c r="B152" s="25" t="s">
        <v>2169</v>
      </c>
      <c r="C152" s="81" t="s">
        <v>2168</v>
      </c>
      <c r="D152" s="29"/>
      <c r="E152" s="29"/>
      <c r="F152" s="28" t="str">
        <f t="shared" si="1"/>
        <v>-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5">
      <c r="A153" s="24" t="s">
        <v>2170</v>
      </c>
      <c r="B153" s="25" t="s">
        <v>2171</v>
      </c>
      <c r="C153" s="81" t="s">
        <v>2170</v>
      </c>
      <c r="D153" s="29"/>
      <c r="E153" s="29"/>
      <c r="F153" s="28" t="str">
        <f t="shared" si="1"/>
        <v>-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4" x14ac:dyDescent="0.25">
      <c r="A154" s="24" t="s">
        <v>2172</v>
      </c>
      <c r="B154" s="25" t="s">
        <v>2173</v>
      </c>
      <c r="C154" s="81" t="s">
        <v>2172</v>
      </c>
      <c r="D154" s="27">
        <f>SUM(D155:D162)</f>
        <v>0</v>
      </c>
      <c r="E154" s="27">
        <f t="shared" ref="E154" si="29">SUM(E155:E162)</f>
        <v>0</v>
      </c>
      <c r="F154" s="28" t="str">
        <f t="shared" si="1"/>
        <v>-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5">
      <c r="A155" s="24" t="s">
        <v>2174</v>
      </c>
      <c r="B155" s="25" t="s">
        <v>2175</v>
      </c>
      <c r="C155" s="81" t="s">
        <v>2174</v>
      </c>
      <c r="D155" s="29"/>
      <c r="E155" s="29"/>
      <c r="F155" s="28" t="str">
        <f t="shared" si="1"/>
        <v>-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5">
      <c r="A156" s="24" t="s">
        <v>2176</v>
      </c>
      <c r="B156" s="25" t="s">
        <v>2177</v>
      </c>
      <c r="C156" s="81" t="s">
        <v>2176</v>
      </c>
      <c r="D156" s="29"/>
      <c r="E156" s="29"/>
      <c r="F156" s="28" t="str">
        <f t="shared" si="1"/>
        <v>-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5">
      <c r="A157" s="24" t="s">
        <v>2178</v>
      </c>
      <c r="B157" s="25" t="s">
        <v>2179</v>
      </c>
      <c r="C157" s="81" t="s">
        <v>2178</v>
      </c>
      <c r="D157" s="29"/>
      <c r="E157" s="29"/>
      <c r="F157" s="28" t="str">
        <f t="shared" si="1"/>
        <v>-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5">
      <c r="A158" s="24" t="s">
        <v>2180</v>
      </c>
      <c r="B158" s="25" t="s">
        <v>2181</v>
      </c>
      <c r="C158" s="81" t="s">
        <v>2180</v>
      </c>
      <c r="D158" s="29"/>
      <c r="E158" s="29"/>
      <c r="F158" s="28" t="str">
        <f t="shared" si="1"/>
        <v>-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5">
      <c r="A159" s="24" t="s">
        <v>2182</v>
      </c>
      <c r="B159" s="25" t="s">
        <v>2183</v>
      </c>
      <c r="C159" s="81" t="s">
        <v>2182</v>
      </c>
      <c r="D159" s="29"/>
      <c r="E159" s="29"/>
      <c r="F159" s="28" t="str">
        <f t="shared" si="1"/>
        <v>-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24" x14ac:dyDescent="0.25">
      <c r="A160" s="24" t="s">
        <v>2184</v>
      </c>
      <c r="B160" s="25" t="s">
        <v>2185</v>
      </c>
      <c r="C160" s="81" t="s">
        <v>2184</v>
      </c>
      <c r="D160" s="29"/>
      <c r="E160" s="29"/>
      <c r="F160" s="28" t="str">
        <f t="shared" si="1"/>
        <v>-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24" x14ac:dyDescent="0.25">
      <c r="A161" s="24" t="s">
        <v>2186</v>
      </c>
      <c r="B161" s="25" t="s">
        <v>2187</v>
      </c>
      <c r="C161" s="81" t="s">
        <v>2186</v>
      </c>
      <c r="D161" s="29"/>
      <c r="E161" s="29"/>
      <c r="F161" s="28" t="str">
        <f t="shared" si="1"/>
        <v>-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5">
      <c r="A162" s="24" t="s">
        <v>2188</v>
      </c>
      <c r="B162" s="25" t="s">
        <v>2189</v>
      </c>
      <c r="C162" s="81" t="s">
        <v>2188</v>
      </c>
      <c r="D162" s="29"/>
      <c r="E162" s="29"/>
      <c r="F162" s="28" t="str">
        <f t="shared" si="1"/>
        <v>-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5">
      <c r="A163" s="24" t="s">
        <v>2190</v>
      </c>
      <c r="B163" s="25" t="s">
        <v>2191</v>
      </c>
      <c r="C163" s="81" t="s">
        <v>2190</v>
      </c>
      <c r="D163" s="29"/>
      <c r="E163" s="29"/>
      <c r="F163" s="28" t="str">
        <f t="shared" si="1"/>
        <v>-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24" x14ac:dyDescent="0.25">
      <c r="A164" s="24" t="s">
        <v>2192</v>
      </c>
      <c r="B164" s="25" t="s">
        <v>2193</v>
      </c>
      <c r="C164" s="81" t="s">
        <v>2192</v>
      </c>
      <c r="D164" s="29"/>
      <c r="E164" s="29"/>
      <c r="F164" s="28" t="str">
        <f t="shared" si="1"/>
        <v>-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26.25" customHeight="1" x14ac:dyDescent="0.25">
      <c r="A165" s="24" t="s">
        <v>2194</v>
      </c>
      <c r="B165" s="31" t="s">
        <v>2195</v>
      </c>
      <c r="C165" s="81" t="s">
        <v>2194</v>
      </c>
      <c r="D165" s="29"/>
      <c r="E165" s="29"/>
      <c r="F165" s="28" t="str">
        <f t="shared" si="1"/>
        <v>-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4" x14ac:dyDescent="0.25">
      <c r="A166" s="24" t="s">
        <v>2196</v>
      </c>
      <c r="B166" s="31" t="s">
        <v>2197</v>
      </c>
      <c r="C166" s="81" t="s">
        <v>2196</v>
      </c>
      <c r="D166" s="29"/>
      <c r="E166" s="29"/>
      <c r="F166" s="28" t="str">
        <f t="shared" si="1"/>
        <v>-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5">
      <c r="A167" s="24" t="s">
        <v>2198</v>
      </c>
      <c r="B167" s="25" t="s">
        <v>2199</v>
      </c>
      <c r="C167" s="81" t="s">
        <v>2198</v>
      </c>
      <c r="D167" s="29"/>
      <c r="E167" s="29"/>
      <c r="F167" s="28" t="str">
        <f t="shared" si="1"/>
        <v>-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5">
      <c r="A168" s="24" t="s">
        <v>2200</v>
      </c>
      <c r="B168" s="25" t="s">
        <v>2201</v>
      </c>
      <c r="C168" s="81" t="s">
        <v>2200</v>
      </c>
      <c r="D168" s="29"/>
      <c r="E168" s="29"/>
      <c r="F168" s="28" t="str">
        <f t="shared" si="1"/>
        <v>-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5">
      <c r="A169" s="24" t="s">
        <v>2202</v>
      </c>
      <c r="B169" s="25" t="s">
        <v>2203</v>
      </c>
      <c r="C169" s="81" t="s">
        <v>2202</v>
      </c>
      <c r="D169" s="27">
        <f t="shared" ref="D169:E169" si="30">SUM(D170:D173)-D174</f>
        <v>0</v>
      </c>
      <c r="E169" s="27">
        <f t="shared" si="30"/>
        <v>0</v>
      </c>
      <c r="F169" s="28" t="str">
        <f t="shared" si="1"/>
        <v>-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5">
      <c r="A170" s="24" t="s">
        <v>2204</v>
      </c>
      <c r="B170" s="31" t="s">
        <v>2205</v>
      </c>
      <c r="C170" s="81" t="s">
        <v>2204</v>
      </c>
      <c r="D170" s="29"/>
      <c r="E170" s="29"/>
      <c r="F170" s="28" t="str">
        <f t="shared" si="1"/>
        <v>-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5">
      <c r="A171" s="24" t="s">
        <v>2206</v>
      </c>
      <c r="B171" s="31" t="s">
        <v>2207</v>
      </c>
      <c r="C171" s="81" t="s">
        <v>2206</v>
      </c>
      <c r="D171" s="29"/>
      <c r="E171" s="29"/>
      <c r="F171" s="28" t="str">
        <f t="shared" si="1"/>
        <v>-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5">
      <c r="A172" s="24" t="s">
        <v>2208</v>
      </c>
      <c r="B172" s="31" t="s">
        <v>2209</v>
      </c>
      <c r="C172" s="81" t="s">
        <v>2208</v>
      </c>
      <c r="D172" s="29"/>
      <c r="E172" s="29"/>
      <c r="F172" s="28" t="str">
        <f t="shared" si="1"/>
        <v>-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5">
      <c r="A173" s="24" t="s">
        <v>2210</v>
      </c>
      <c r="B173" s="31" t="s">
        <v>2211</v>
      </c>
      <c r="C173" s="81" t="s">
        <v>2210</v>
      </c>
      <c r="D173" s="29"/>
      <c r="E173" s="29"/>
      <c r="F173" s="28" t="str">
        <f t="shared" si="1"/>
        <v>-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5">
      <c r="A174" s="24" t="s">
        <v>2212</v>
      </c>
      <c r="B174" s="31" t="s">
        <v>2213</v>
      </c>
      <c r="C174" s="81" t="s">
        <v>2212</v>
      </c>
      <c r="D174" s="29"/>
      <c r="E174" s="29"/>
      <c r="F174" s="28" t="str">
        <f t="shared" si="1"/>
        <v>-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5">
      <c r="A175" s="24" t="s">
        <v>1243</v>
      </c>
      <c r="B175" s="25" t="s">
        <v>2214</v>
      </c>
      <c r="C175" s="81" t="s">
        <v>1243</v>
      </c>
      <c r="D175" s="27">
        <f t="shared" ref="D175:E175" si="31">SUM(D176:D178)</f>
        <v>0</v>
      </c>
      <c r="E175" s="27">
        <f t="shared" si="31"/>
        <v>0</v>
      </c>
      <c r="F175" s="28" t="str">
        <f t="shared" si="1"/>
        <v>-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5">
      <c r="A176" s="24" t="s">
        <v>2215</v>
      </c>
      <c r="B176" s="31" t="s">
        <v>2216</v>
      </c>
      <c r="C176" s="81" t="s">
        <v>2215</v>
      </c>
      <c r="D176" s="29"/>
      <c r="E176" s="29"/>
      <c r="F176" s="28" t="str">
        <f t="shared" si="1"/>
        <v>-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5">
      <c r="A177" s="24" t="s">
        <v>2217</v>
      </c>
      <c r="B177" s="25" t="s">
        <v>2218</v>
      </c>
      <c r="C177" s="81" t="s">
        <v>2217</v>
      </c>
      <c r="D177" s="29"/>
      <c r="E177" s="29"/>
      <c r="F177" s="28" t="str">
        <f t="shared" si="1"/>
        <v>-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5">
      <c r="A178" s="24" t="s">
        <v>2219</v>
      </c>
      <c r="B178" s="25" t="s">
        <v>2220</v>
      </c>
      <c r="C178" s="81" t="s">
        <v>2219</v>
      </c>
      <c r="D178" s="29"/>
      <c r="E178" s="29"/>
      <c r="F178" s="28" t="str">
        <f t="shared" si="1"/>
        <v>-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5">
      <c r="A179" s="24"/>
      <c r="B179" s="25" t="s">
        <v>2221</v>
      </c>
      <c r="C179" s="81" t="s">
        <v>2222</v>
      </c>
      <c r="D179" s="27">
        <f t="shared" ref="D179:E179" si="32">D180+D241</f>
        <v>0</v>
      </c>
      <c r="E179" s="27">
        <f t="shared" si="32"/>
        <v>25.36</v>
      </c>
      <c r="F179" s="28" t="str">
        <f t="shared" si="1"/>
        <v>-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5">
      <c r="A180" s="24" t="s">
        <v>2223</v>
      </c>
      <c r="B180" s="25" t="s">
        <v>2224</v>
      </c>
      <c r="C180" s="81" t="s">
        <v>2223</v>
      </c>
      <c r="D180" s="27">
        <f t="shared" ref="D180:E180" si="33">D181+D193+D194+D210+D238</f>
        <v>0</v>
      </c>
      <c r="E180" s="27">
        <f t="shared" si="33"/>
        <v>0</v>
      </c>
      <c r="F180" s="28" t="str">
        <f t="shared" si="1"/>
        <v>-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5">
      <c r="A181" s="24" t="s">
        <v>2225</v>
      </c>
      <c r="B181" s="25" t="s">
        <v>2226</v>
      </c>
      <c r="C181" s="81" t="s">
        <v>2225</v>
      </c>
      <c r="D181" s="27">
        <f>SUM(D182:D184)+SUM(D188:D192)</f>
        <v>0</v>
      </c>
      <c r="E181" s="27">
        <f t="shared" ref="E181" si="34">SUM(E182:E184)+SUM(E188:E192)</f>
        <v>0</v>
      </c>
      <c r="F181" s="28" t="str">
        <f t="shared" si="1"/>
        <v>-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5">
      <c r="A182" s="24" t="s">
        <v>2227</v>
      </c>
      <c r="B182" s="25" t="s">
        <v>2228</v>
      </c>
      <c r="C182" s="81" t="s">
        <v>2227</v>
      </c>
      <c r="D182" s="29"/>
      <c r="E182" s="29"/>
      <c r="F182" s="28" t="str">
        <f t="shared" si="1"/>
        <v>-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5">
      <c r="A183" s="24" t="s">
        <v>2229</v>
      </c>
      <c r="B183" s="25" t="s">
        <v>2230</v>
      </c>
      <c r="C183" s="81" t="s">
        <v>2229</v>
      </c>
      <c r="D183" s="29"/>
      <c r="E183" s="29"/>
      <c r="F183" s="28" t="str">
        <f t="shared" si="1"/>
        <v>-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5">
      <c r="A184" s="24" t="s">
        <v>2231</v>
      </c>
      <c r="B184" s="25" t="s">
        <v>2232</v>
      </c>
      <c r="C184" s="81" t="s">
        <v>2231</v>
      </c>
      <c r="D184" s="27">
        <f t="shared" ref="D184:E184" si="35">SUM(D185:D187)</f>
        <v>0</v>
      </c>
      <c r="E184" s="27">
        <f t="shared" si="35"/>
        <v>0</v>
      </c>
      <c r="F184" s="28" t="str">
        <f t="shared" si="1"/>
        <v>-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5">
      <c r="A185" s="24" t="s">
        <v>2233</v>
      </c>
      <c r="B185" s="25" t="s">
        <v>2234</v>
      </c>
      <c r="C185" s="81" t="s">
        <v>2233</v>
      </c>
      <c r="D185" s="29"/>
      <c r="E185" s="29"/>
      <c r="F185" s="28" t="str">
        <f t="shared" si="1"/>
        <v>-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5">
      <c r="A186" s="24" t="s">
        <v>2235</v>
      </c>
      <c r="B186" s="25" t="s">
        <v>2236</v>
      </c>
      <c r="C186" s="81" t="s">
        <v>2235</v>
      </c>
      <c r="D186" s="29"/>
      <c r="E186" s="29"/>
      <c r="F186" s="28" t="str">
        <f t="shared" si="1"/>
        <v>-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5">
      <c r="A187" s="24" t="s">
        <v>2237</v>
      </c>
      <c r="B187" s="25" t="s">
        <v>2238</v>
      </c>
      <c r="C187" s="81" t="s">
        <v>2237</v>
      </c>
      <c r="D187" s="29"/>
      <c r="E187" s="29"/>
      <c r="F187" s="28" t="str">
        <f t="shared" si="1"/>
        <v>-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5">
      <c r="A188" s="24" t="s">
        <v>2239</v>
      </c>
      <c r="B188" s="25" t="s">
        <v>2240</v>
      </c>
      <c r="C188" s="81" t="s">
        <v>2239</v>
      </c>
      <c r="D188" s="29"/>
      <c r="E188" s="29"/>
      <c r="F188" s="28" t="str">
        <f t="shared" si="1"/>
        <v>-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24" x14ac:dyDescent="0.25">
      <c r="A189" s="24" t="s">
        <v>2241</v>
      </c>
      <c r="B189" s="25" t="s">
        <v>2242</v>
      </c>
      <c r="C189" s="81" t="s">
        <v>2241</v>
      </c>
      <c r="D189" s="29"/>
      <c r="E189" s="29"/>
      <c r="F189" s="28" t="str">
        <f t="shared" si="1"/>
        <v>-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5">
      <c r="A190" s="24" t="s">
        <v>2243</v>
      </c>
      <c r="B190" s="25" t="s">
        <v>2244</v>
      </c>
      <c r="C190" s="81" t="s">
        <v>2243</v>
      </c>
      <c r="D190" s="29"/>
      <c r="E190" s="29"/>
      <c r="F190" s="28" t="str">
        <f t="shared" si="1"/>
        <v>-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5">
      <c r="A191" s="24" t="s">
        <v>2245</v>
      </c>
      <c r="B191" s="25" t="s">
        <v>2246</v>
      </c>
      <c r="C191" s="81" t="s">
        <v>2245</v>
      </c>
      <c r="D191" s="29"/>
      <c r="E191" s="29"/>
      <c r="F191" s="28" t="str">
        <f t="shared" si="1"/>
        <v>-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5">
      <c r="A192" s="24" t="s">
        <v>2247</v>
      </c>
      <c r="B192" s="25" t="s">
        <v>2248</v>
      </c>
      <c r="C192" s="81" t="s">
        <v>2247</v>
      </c>
      <c r="D192" s="29"/>
      <c r="E192" s="29"/>
      <c r="F192" s="28" t="str">
        <f t="shared" si="1"/>
        <v>-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5">
      <c r="A193" s="24" t="s">
        <v>2249</v>
      </c>
      <c r="B193" s="25" t="s">
        <v>2250</v>
      </c>
      <c r="C193" s="81" t="s">
        <v>2249</v>
      </c>
      <c r="D193" s="29"/>
      <c r="E193" s="29"/>
      <c r="F193" s="28" t="str">
        <f t="shared" si="1"/>
        <v>-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5">
      <c r="A194" s="24" t="s">
        <v>2251</v>
      </c>
      <c r="B194" s="25" t="s">
        <v>2252</v>
      </c>
      <c r="C194" s="81" t="s">
        <v>2251</v>
      </c>
      <c r="D194" s="27">
        <f t="shared" ref="D194:E194" si="36">D195+D202-D209</f>
        <v>0</v>
      </c>
      <c r="E194" s="27">
        <f t="shared" si="36"/>
        <v>0</v>
      </c>
      <c r="F194" s="28" t="str">
        <f t="shared" si="1"/>
        <v>-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24" x14ac:dyDescent="0.25">
      <c r="A195" s="24"/>
      <c r="B195" s="25" t="s">
        <v>2253</v>
      </c>
      <c r="C195" s="81" t="s">
        <v>2254</v>
      </c>
      <c r="D195" s="27">
        <f t="shared" ref="D195" si="37">SUM(D196:D201)</f>
        <v>0</v>
      </c>
      <c r="E195" s="27">
        <f>SUM(E196:E201)</f>
        <v>0</v>
      </c>
      <c r="F195" s="28" t="str">
        <f t="shared" si="1"/>
        <v>-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5">
      <c r="A196" s="24" t="s">
        <v>2255</v>
      </c>
      <c r="B196" s="25" t="s">
        <v>2256</v>
      </c>
      <c r="C196" s="81" t="s">
        <v>2255</v>
      </c>
      <c r="D196" s="29"/>
      <c r="E196" s="29"/>
      <c r="F196" s="28" t="str">
        <f t="shared" si="1"/>
        <v>-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5">
      <c r="A197" s="24" t="s">
        <v>2257</v>
      </c>
      <c r="B197" s="25" t="s">
        <v>2258</v>
      </c>
      <c r="C197" s="81" t="s">
        <v>2257</v>
      </c>
      <c r="D197" s="29"/>
      <c r="E197" s="29"/>
      <c r="F197" s="28" t="str">
        <f t="shared" si="1"/>
        <v>-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5">
      <c r="A198" s="24" t="s">
        <v>2259</v>
      </c>
      <c r="B198" s="25" t="s">
        <v>2260</v>
      </c>
      <c r="C198" s="81" t="s">
        <v>2259</v>
      </c>
      <c r="D198" s="29"/>
      <c r="E198" s="29"/>
      <c r="F198" s="28" t="str">
        <f t="shared" si="1"/>
        <v>-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5">
      <c r="A199" s="24" t="s">
        <v>2261</v>
      </c>
      <c r="B199" s="25" t="s">
        <v>2262</v>
      </c>
      <c r="C199" s="81" t="s">
        <v>2261</v>
      </c>
      <c r="D199" s="29"/>
      <c r="E199" s="29"/>
      <c r="F199" s="28" t="str">
        <f t="shared" si="1"/>
        <v>-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5">
      <c r="A200" s="24" t="s">
        <v>2263</v>
      </c>
      <c r="B200" s="25" t="s">
        <v>2264</v>
      </c>
      <c r="C200" s="81" t="s">
        <v>2263</v>
      </c>
      <c r="D200" s="29"/>
      <c r="E200" s="29"/>
      <c r="F200" s="28" t="str">
        <f t="shared" si="1"/>
        <v>-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5">
      <c r="A201" s="24" t="s">
        <v>2265</v>
      </c>
      <c r="B201" s="25" t="s">
        <v>2266</v>
      </c>
      <c r="C201" s="81" t="s">
        <v>2265</v>
      </c>
      <c r="D201" s="29"/>
      <c r="E201" s="29"/>
      <c r="F201" s="28" t="str">
        <f t="shared" si="1"/>
        <v>-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4" x14ac:dyDescent="0.25">
      <c r="A202" s="24"/>
      <c r="B202" s="25" t="s">
        <v>2267</v>
      </c>
      <c r="C202" s="81" t="s">
        <v>2268</v>
      </c>
      <c r="D202" s="27">
        <f t="shared" ref="D202:E202" si="38">SUM(D203:D208)</f>
        <v>0</v>
      </c>
      <c r="E202" s="27">
        <f t="shared" si="38"/>
        <v>0</v>
      </c>
      <c r="F202" s="28" t="str">
        <f t="shared" si="1"/>
        <v>-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5">
      <c r="A203" s="24" t="s">
        <v>2269</v>
      </c>
      <c r="B203" s="25" t="s">
        <v>2256</v>
      </c>
      <c r="C203" s="81" t="s">
        <v>2269</v>
      </c>
      <c r="D203" s="29"/>
      <c r="E203" s="29"/>
      <c r="F203" s="28" t="str">
        <f t="shared" si="1"/>
        <v>-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5">
      <c r="A204" s="24" t="s">
        <v>2270</v>
      </c>
      <c r="B204" s="25" t="s">
        <v>2258</v>
      </c>
      <c r="C204" s="81" t="s">
        <v>2270</v>
      </c>
      <c r="D204" s="29"/>
      <c r="E204" s="29"/>
      <c r="F204" s="28" t="str">
        <f t="shared" si="1"/>
        <v>-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5">
      <c r="A205" s="24" t="s">
        <v>2271</v>
      </c>
      <c r="B205" s="25" t="s">
        <v>2260</v>
      </c>
      <c r="C205" s="81" t="s">
        <v>2271</v>
      </c>
      <c r="D205" s="29"/>
      <c r="E205" s="29"/>
      <c r="F205" s="28" t="str">
        <f t="shared" si="1"/>
        <v>-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5">
      <c r="A206" s="24" t="s">
        <v>2272</v>
      </c>
      <c r="B206" s="25" t="s">
        <v>2262</v>
      </c>
      <c r="C206" s="81" t="s">
        <v>2272</v>
      </c>
      <c r="D206" s="29"/>
      <c r="E206" s="29"/>
      <c r="F206" s="28" t="str">
        <f t="shared" si="1"/>
        <v>-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5">
      <c r="A207" s="24" t="s">
        <v>2273</v>
      </c>
      <c r="B207" s="25" t="s">
        <v>2264</v>
      </c>
      <c r="C207" s="81" t="s">
        <v>2273</v>
      </c>
      <c r="D207" s="29"/>
      <c r="E207" s="29"/>
      <c r="F207" s="28" t="str">
        <f t="shared" si="1"/>
        <v>-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5">
      <c r="A208" s="24" t="s">
        <v>2274</v>
      </c>
      <c r="B208" s="25" t="s">
        <v>2266</v>
      </c>
      <c r="C208" s="81" t="s">
        <v>2274</v>
      </c>
      <c r="D208" s="29"/>
      <c r="E208" s="29"/>
      <c r="F208" s="28" t="str">
        <f t="shared" si="1"/>
        <v>-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5">
      <c r="A209" s="24" t="s">
        <v>2275</v>
      </c>
      <c r="B209" s="25" t="s">
        <v>2276</v>
      </c>
      <c r="C209" s="81" t="s">
        <v>2275</v>
      </c>
      <c r="D209" s="29"/>
      <c r="E209" s="29"/>
      <c r="F209" s="28" t="str">
        <f t="shared" si="1"/>
        <v>-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5">
      <c r="A210" s="24" t="s">
        <v>2277</v>
      </c>
      <c r="B210" s="25" t="s">
        <v>2278</v>
      </c>
      <c r="C210" s="81" t="s">
        <v>2277</v>
      </c>
      <c r="D210" s="27">
        <f t="shared" ref="D210:E210" si="39">D211+D228</f>
        <v>0</v>
      </c>
      <c r="E210" s="27">
        <f t="shared" si="39"/>
        <v>0</v>
      </c>
      <c r="F210" s="28" t="str">
        <f t="shared" si="1"/>
        <v>-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6.25" customHeight="1" x14ac:dyDescent="0.25">
      <c r="A211" s="24"/>
      <c r="B211" s="25" t="s">
        <v>2279</v>
      </c>
      <c r="C211" s="81" t="s">
        <v>2280</v>
      </c>
      <c r="D211" s="27">
        <f t="shared" ref="D211:E211" si="40">SUM(D212:D227)</f>
        <v>0</v>
      </c>
      <c r="E211" s="27">
        <f t="shared" si="40"/>
        <v>0</v>
      </c>
      <c r="F211" s="28" t="str">
        <f t="shared" si="1"/>
        <v>-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5">
      <c r="A212" s="24" t="s">
        <v>2281</v>
      </c>
      <c r="B212" s="25" t="s">
        <v>2282</v>
      </c>
      <c r="C212" s="81" t="s">
        <v>2281</v>
      </c>
      <c r="D212" s="29"/>
      <c r="E212" s="29"/>
      <c r="F212" s="28" t="str">
        <f t="shared" si="1"/>
        <v>-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5">
      <c r="A213" s="24" t="s">
        <v>2283</v>
      </c>
      <c r="B213" s="25" t="s">
        <v>2284</v>
      </c>
      <c r="C213" s="81" t="s">
        <v>2283</v>
      </c>
      <c r="D213" s="29"/>
      <c r="E213" s="29"/>
      <c r="F213" s="28" t="str">
        <f t="shared" si="1"/>
        <v>-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5">
      <c r="A214" s="24" t="s">
        <v>2285</v>
      </c>
      <c r="B214" s="25" t="s">
        <v>2286</v>
      </c>
      <c r="C214" s="81" t="s">
        <v>2285</v>
      </c>
      <c r="D214" s="29"/>
      <c r="E214" s="29"/>
      <c r="F214" s="28" t="str">
        <f t="shared" si="1"/>
        <v>-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5">
      <c r="A215" s="24" t="s">
        <v>2287</v>
      </c>
      <c r="B215" s="25" t="s">
        <v>2288</v>
      </c>
      <c r="C215" s="81" t="s">
        <v>2287</v>
      </c>
      <c r="D215" s="29"/>
      <c r="E215" s="29"/>
      <c r="F215" s="28" t="str">
        <f t="shared" si="1"/>
        <v>-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5">
      <c r="A216" s="24" t="s">
        <v>2289</v>
      </c>
      <c r="B216" s="25" t="s">
        <v>2290</v>
      </c>
      <c r="C216" s="81" t="s">
        <v>2289</v>
      </c>
      <c r="D216" s="29"/>
      <c r="E216" s="29"/>
      <c r="F216" s="28" t="str">
        <f t="shared" si="1"/>
        <v>-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5">
      <c r="A217" s="24" t="s">
        <v>2291</v>
      </c>
      <c r="B217" s="25" t="s">
        <v>2292</v>
      </c>
      <c r="C217" s="81" t="s">
        <v>2291</v>
      </c>
      <c r="D217" s="29"/>
      <c r="E217" s="29"/>
      <c r="F217" s="28" t="str">
        <f t="shared" si="1"/>
        <v>-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5">
      <c r="A218" s="24" t="s">
        <v>2293</v>
      </c>
      <c r="B218" s="25" t="s">
        <v>2294</v>
      </c>
      <c r="C218" s="81" t="s">
        <v>2293</v>
      </c>
      <c r="D218" s="29"/>
      <c r="E218" s="29"/>
      <c r="F218" s="28" t="str">
        <f t="shared" si="1"/>
        <v>-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5">
      <c r="A219" s="24" t="s">
        <v>2295</v>
      </c>
      <c r="B219" s="25" t="s">
        <v>2296</v>
      </c>
      <c r="C219" s="81" t="s">
        <v>2295</v>
      </c>
      <c r="D219" s="29"/>
      <c r="E219" s="29"/>
      <c r="F219" s="28" t="str">
        <f t="shared" si="1"/>
        <v>-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5">
      <c r="A220" s="24" t="s">
        <v>2297</v>
      </c>
      <c r="B220" s="25" t="s">
        <v>2298</v>
      </c>
      <c r="C220" s="81" t="s">
        <v>2297</v>
      </c>
      <c r="D220" s="29"/>
      <c r="E220" s="29"/>
      <c r="F220" s="28" t="str">
        <f t="shared" si="1"/>
        <v>-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5">
      <c r="A221" s="24" t="s">
        <v>2299</v>
      </c>
      <c r="B221" s="25" t="s">
        <v>2300</v>
      </c>
      <c r="C221" s="81" t="s">
        <v>2299</v>
      </c>
      <c r="D221" s="29"/>
      <c r="E221" s="29"/>
      <c r="F221" s="28" t="str">
        <f t="shared" si="1"/>
        <v>-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5">
      <c r="A222" s="24" t="s">
        <v>2301</v>
      </c>
      <c r="B222" s="25" t="s">
        <v>2302</v>
      </c>
      <c r="C222" s="81" t="s">
        <v>2301</v>
      </c>
      <c r="D222" s="29"/>
      <c r="E222" s="29"/>
      <c r="F222" s="28" t="str">
        <f t="shared" si="1"/>
        <v>-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5">
      <c r="A223" s="24" t="s">
        <v>2303</v>
      </c>
      <c r="B223" s="25" t="s">
        <v>2304</v>
      </c>
      <c r="C223" s="81" t="s">
        <v>2303</v>
      </c>
      <c r="D223" s="29"/>
      <c r="E223" s="29"/>
      <c r="F223" s="28" t="str">
        <f t="shared" si="1"/>
        <v>-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5">
      <c r="A224" s="24" t="s">
        <v>2305</v>
      </c>
      <c r="B224" s="25" t="s">
        <v>2306</v>
      </c>
      <c r="C224" s="81" t="s">
        <v>2305</v>
      </c>
      <c r="D224" s="29"/>
      <c r="E224" s="29"/>
      <c r="F224" s="28" t="str">
        <f t="shared" si="1"/>
        <v>-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5">
      <c r="A225" s="24" t="s">
        <v>2307</v>
      </c>
      <c r="B225" s="25" t="s">
        <v>2308</v>
      </c>
      <c r="C225" s="81" t="s">
        <v>2307</v>
      </c>
      <c r="D225" s="29"/>
      <c r="E225" s="29"/>
      <c r="F225" s="28" t="str">
        <f t="shared" si="1"/>
        <v>-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5">
      <c r="A226" s="24" t="s">
        <v>2309</v>
      </c>
      <c r="B226" s="25" t="s">
        <v>2310</v>
      </c>
      <c r="C226" s="81" t="s">
        <v>2309</v>
      </c>
      <c r="D226" s="29"/>
      <c r="E226" s="29"/>
      <c r="F226" s="28" t="str">
        <f t="shared" si="1"/>
        <v>-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4" x14ac:dyDescent="0.25">
      <c r="A227" s="24" t="s">
        <v>2311</v>
      </c>
      <c r="B227" s="25" t="s">
        <v>2312</v>
      </c>
      <c r="C227" s="81" t="s">
        <v>2311</v>
      </c>
      <c r="D227" s="29"/>
      <c r="E227" s="29"/>
      <c r="F227" s="28" t="str">
        <f t="shared" si="1"/>
        <v>-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4" x14ac:dyDescent="0.25">
      <c r="A228" s="24"/>
      <c r="B228" s="25" t="s">
        <v>2313</v>
      </c>
      <c r="C228" s="81" t="s">
        <v>2314</v>
      </c>
      <c r="D228" s="27">
        <f t="shared" ref="D228:E228" si="41">SUM(D229:D237)</f>
        <v>0</v>
      </c>
      <c r="E228" s="27">
        <f t="shared" si="41"/>
        <v>0</v>
      </c>
      <c r="F228" s="28" t="str">
        <f t="shared" si="1"/>
        <v>-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5">
      <c r="A229" s="24" t="s">
        <v>2315</v>
      </c>
      <c r="B229" s="25" t="s">
        <v>2316</v>
      </c>
      <c r="C229" s="81" t="s">
        <v>2315</v>
      </c>
      <c r="D229" s="29"/>
      <c r="E229" s="29"/>
      <c r="F229" s="28" t="str">
        <f t="shared" si="1"/>
        <v>-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5">
      <c r="A230" s="24" t="s">
        <v>2317</v>
      </c>
      <c r="B230" s="25" t="s">
        <v>2318</v>
      </c>
      <c r="C230" s="81" t="s">
        <v>2317</v>
      </c>
      <c r="D230" s="29"/>
      <c r="E230" s="29"/>
      <c r="F230" s="28" t="str">
        <f t="shared" si="1"/>
        <v>-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5">
      <c r="A231" s="24">
        <v>2615</v>
      </c>
      <c r="B231" s="25" t="s">
        <v>2319</v>
      </c>
      <c r="C231" s="81" t="s">
        <v>2320</v>
      </c>
      <c r="D231" s="29"/>
      <c r="E231" s="29"/>
      <c r="F231" s="28" t="str">
        <f t="shared" si="1"/>
        <v>-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5">
      <c r="A232" s="24">
        <v>2616</v>
      </c>
      <c r="B232" s="25" t="s">
        <v>2321</v>
      </c>
      <c r="C232" s="81" t="s">
        <v>2322</v>
      </c>
      <c r="D232" s="29"/>
      <c r="E232" s="29"/>
      <c r="F232" s="28" t="str">
        <f t="shared" si="1"/>
        <v>-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5">
      <c r="A233" s="24">
        <v>2646</v>
      </c>
      <c r="B233" s="25" t="s">
        <v>2323</v>
      </c>
      <c r="C233" s="81" t="s">
        <v>2324</v>
      </c>
      <c r="D233" s="29"/>
      <c r="E233" s="29"/>
      <c r="F233" s="28" t="str">
        <f t="shared" si="1"/>
        <v>-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5">
      <c r="A234" s="24">
        <v>2647</v>
      </c>
      <c r="B234" s="25" t="s">
        <v>2325</v>
      </c>
      <c r="C234" s="81" t="s">
        <v>2326</v>
      </c>
      <c r="D234" s="29"/>
      <c r="E234" s="29"/>
      <c r="F234" s="28" t="str">
        <f t="shared" si="1"/>
        <v>-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5">
      <c r="A235" s="24">
        <v>2648</v>
      </c>
      <c r="B235" s="25" t="s">
        <v>2327</v>
      </c>
      <c r="C235" s="81" t="s">
        <v>2328</v>
      </c>
      <c r="D235" s="29"/>
      <c r="E235" s="29"/>
      <c r="F235" s="28" t="str">
        <f t="shared" si="1"/>
        <v>-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5">
      <c r="A236" s="24">
        <v>2655</v>
      </c>
      <c r="B236" s="25" t="s">
        <v>2329</v>
      </c>
      <c r="C236" s="81" t="s">
        <v>2330</v>
      </c>
      <c r="D236" s="29"/>
      <c r="E236" s="29"/>
      <c r="F236" s="28" t="str">
        <f t="shared" si="1"/>
        <v>-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5">
      <c r="A237" s="24">
        <v>2656</v>
      </c>
      <c r="B237" s="25" t="s">
        <v>2331</v>
      </c>
      <c r="C237" s="81" t="s">
        <v>2332</v>
      </c>
      <c r="D237" s="29"/>
      <c r="E237" s="29"/>
      <c r="F237" s="28" t="str">
        <f t="shared" si="1"/>
        <v>-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5">
      <c r="A238" s="24" t="s">
        <v>2333</v>
      </c>
      <c r="B238" s="25" t="s">
        <v>2334</v>
      </c>
      <c r="C238" s="81" t="s">
        <v>2333</v>
      </c>
      <c r="D238" s="27">
        <f t="shared" ref="D238:E238" si="42">SUM(D239:D240)</f>
        <v>0</v>
      </c>
      <c r="E238" s="27">
        <f t="shared" si="42"/>
        <v>0</v>
      </c>
      <c r="F238" s="28" t="str">
        <f t="shared" si="1"/>
        <v>-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5">
      <c r="A239" s="24" t="s">
        <v>2335</v>
      </c>
      <c r="B239" s="25" t="s">
        <v>2336</v>
      </c>
      <c r="C239" s="81" t="s">
        <v>2335</v>
      </c>
      <c r="D239" s="29"/>
      <c r="E239" s="29"/>
      <c r="F239" s="28" t="str">
        <f t="shared" si="1"/>
        <v>-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5">
      <c r="A240" s="24" t="s">
        <v>2337</v>
      </c>
      <c r="B240" s="25" t="s">
        <v>2338</v>
      </c>
      <c r="C240" s="81" t="s">
        <v>2337</v>
      </c>
      <c r="D240" s="29"/>
      <c r="E240" s="29"/>
      <c r="F240" s="28" t="str">
        <f t="shared" si="1"/>
        <v>-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5">
      <c r="A241" s="24" t="s">
        <v>2339</v>
      </c>
      <c r="B241" s="31" t="s">
        <v>2340</v>
      </c>
      <c r="C241" s="81" t="s">
        <v>2339</v>
      </c>
      <c r="D241" s="27">
        <f>+D242+D249-D258+SUM(D259:D261)</f>
        <v>0</v>
      </c>
      <c r="E241" s="27">
        <f>+E242+E249-E258+SUM(E259:E261)</f>
        <v>25.36</v>
      </c>
      <c r="F241" s="28" t="str">
        <f t="shared" si="1"/>
        <v>-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5">
      <c r="A242" s="24" t="s">
        <v>2341</v>
      </c>
      <c r="B242" s="25" t="s">
        <v>2342</v>
      </c>
      <c r="C242" s="81" t="s">
        <v>2341</v>
      </c>
      <c r="D242" s="27">
        <f t="shared" ref="D242:E242" si="43">D243-D246</f>
        <v>0</v>
      </c>
      <c r="E242" s="27">
        <f t="shared" si="43"/>
        <v>0</v>
      </c>
      <c r="F242" s="28" t="str">
        <f t="shared" si="1"/>
        <v>-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5">
      <c r="A243" s="24" t="s">
        <v>2343</v>
      </c>
      <c r="B243" s="25" t="s">
        <v>2344</v>
      </c>
      <c r="C243" s="81" t="s">
        <v>2343</v>
      </c>
      <c r="D243" s="27">
        <f t="shared" ref="D243:E243" si="44">SUM(D244:D245)</f>
        <v>0</v>
      </c>
      <c r="E243" s="27">
        <f t="shared" si="44"/>
        <v>0</v>
      </c>
      <c r="F243" s="28" t="str">
        <f t="shared" si="1"/>
        <v>-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5">
      <c r="A244" s="24" t="s">
        <v>2345</v>
      </c>
      <c r="B244" s="25" t="s">
        <v>2346</v>
      </c>
      <c r="C244" s="81" t="s">
        <v>2345</v>
      </c>
      <c r="D244" s="29"/>
      <c r="E244" s="29"/>
      <c r="F244" s="28" t="str">
        <f t="shared" si="1"/>
        <v>-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5">
      <c r="A245" s="24" t="s">
        <v>2347</v>
      </c>
      <c r="B245" s="25" t="s">
        <v>2348</v>
      </c>
      <c r="C245" s="81" t="s">
        <v>2347</v>
      </c>
      <c r="D245" s="29"/>
      <c r="E245" s="29"/>
      <c r="F245" s="28" t="str">
        <f t="shared" si="1"/>
        <v>-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5">
      <c r="A246" s="24" t="s">
        <v>2349</v>
      </c>
      <c r="B246" s="25" t="s">
        <v>2350</v>
      </c>
      <c r="C246" s="81" t="s">
        <v>2349</v>
      </c>
      <c r="D246" s="27">
        <f t="shared" ref="D246:E246" si="45">SUM(D247:D248)</f>
        <v>0</v>
      </c>
      <c r="E246" s="27">
        <f t="shared" si="45"/>
        <v>0</v>
      </c>
      <c r="F246" s="28" t="str">
        <f t="shared" si="1"/>
        <v>-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5">
      <c r="A247" s="24" t="s">
        <v>2351</v>
      </c>
      <c r="B247" s="25" t="s">
        <v>2352</v>
      </c>
      <c r="C247" s="81" t="s">
        <v>2351</v>
      </c>
      <c r="D247" s="29"/>
      <c r="E247" s="29"/>
      <c r="F247" s="28" t="str">
        <f t="shared" si="1"/>
        <v>-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5">
      <c r="A248" s="24" t="s">
        <v>2353</v>
      </c>
      <c r="B248" s="25" t="s">
        <v>2354</v>
      </c>
      <c r="C248" s="81" t="s">
        <v>2353</v>
      </c>
      <c r="D248" s="29"/>
      <c r="E248" s="29"/>
      <c r="F248" s="28" t="str">
        <f t="shared" si="1"/>
        <v>-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5">
      <c r="A249" s="24" t="s">
        <v>2355</v>
      </c>
      <c r="B249" s="31" t="s">
        <v>2356</v>
      </c>
      <c r="C249" s="81" t="s">
        <v>2355</v>
      </c>
      <c r="D249" s="27">
        <f>D250-D254</f>
        <v>0</v>
      </c>
      <c r="E249" s="27">
        <f>E250-E254</f>
        <v>25.36</v>
      </c>
      <c r="F249" s="28" t="str">
        <f t="shared" si="1"/>
        <v>-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5">
      <c r="A250" s="24" t="s">
        <v>2357</v>
      </c>
      <c r="B250" s="25" t="s">
        <v>2358</v>
      </c>
      <c r="C250" s="81" t="s">
        <v>2357</v>
      </c>
      <c r="D250" s="27">
        <f t="shared" ref="D250:E250" si="46">SUM(D251:D253)</f>
        <v>0</v>
      </c>
      <c r="E250" s="27">
        <f t="shared" si="46"/>
        <v>25.36</v>
      </c>
      <c r="F250" s="28" t="str">
        <f t="shared" si="1"/>
        <v>-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5">
      <c r="A251" s="24" t="s">
        <v>576</v>
      </c>
      <c r="B251" s="25" t="s">
        <v>2359</v>
      </c>
      <c r="C251" s="81" t="s">
        <v>576</v>
      </c>
      <c r="D251" s="29"/>
      <c r="E251" s="29">
        <v>25.36</v>
      </c>
      <c r="F251" s="28" t="str">
        <f t="shared" si="1"/>
        <v>-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5">
      <c r="A252" s="24" t="s">
        <v>776</v>
      </c>
      <c r="B252" s="25" t="s">
        <v>2360</v>
      </c>
      <c r="C252" s="81" t="s">
        <v>776</v>
      </c>
      <c r="D252" s="29"/>
      <c r="E252" s="29"/>
      <c r="F252" s="28" t="str">
        <f t="shared" si="1"/>
        <v>-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5">
      <c r="A253" s="24" t="s">
        <v>1224</v>
      </c>
      <c r="B253" s="25" t="s">
        <v>2361</v>
      </c>
      <c r="C253" s="81" t="s">
        <v>1224</v>
      </c>
      <c r="D253" s="29"/>
      <c r="E253" s="29"/>
      <c r="F253" s="28" t="str">
        <f t="shared" si="1"/>
        <v>-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5">
      <c r="A254" s="24" t="s">
        <v>2362</v>
      </c>
      <c r="B254" s="25" t="s">
        <v>2363</v>
      </c>
      <c r="C254" s="81" t="s">
        <v>2362</v>
      </c>
      <c r="D254" s="27">
        <f t="shared" ref="D254:E254" si="47">SUM(D255:D257)</f>
        <v>0</v>
      </c>
      <c r="E254" s="27">
        <f t="shared" si="47"/>
        <v>0</v>
      </c>
      <c r="F254" s="28" t="str">
        <f t="shared" si="1"/>
        <v>-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5">
      <c r="A255" s="24" t="s">
        <v>578</v>
      </c>
      <c r="B255" s="25" t="s">
        <v>2364</v>
      </c>
      <c r="C255" s="81" t="s">
        <v>578</v>
      </c>
      <c r="D255" s="29"/>
      <c r="E255" s="29"/>
      <c r="F255" s="28" t="str">
        <f t="shared" si="1"/>
        <v>-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5">
      <c r="A256" s="24" t="s">
        <v>778</v>
      </c>
      <c r="B256" s="25" t="s">
        <v>2365</v>
      </c>
      <c r="C256" s="81" t="s">
        <v>778</v>
      </c>
      <c r="D256" s="29"/>
      <c r="E256" s="29"/>
      <c r="F256" s="28" t="str">
        <f t="shared" si="1"/>
        <v>-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5">
      <c r="A257" s="24" t="s">
        <v>1226</v>
      </c>
      <c r="B257" s="25" t="s">
        <v>2366</v>
      </c>
      <c r="C257" s="81" t="s">
        <v>1226</v>
      </c>
      <c r="D257" s="29"/>
      <c r="E257" s="29"/>
      <c r="F257" s="28" t="str">
        <f t="shared" si="1"/>
        <v>-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5">
      <c r="A258" s="24" t="s">
        <v>2367</v>
      </c>
      <c r="B258" s="25" t="s">
        <v>2368</v>
      </c>
      <c r="C258" s="81" t="s">
        <v>2367</v>
      </c>
      <c r="D258" s="29"/>
      <c r="E258" s="29"/>
      <c r="F258" s="28" t="str">
        <f t="shared" si="1"/>
        <v>-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5">
      <c r="A259" s="24" t="s">
        <v>580</v>
      </c>
      <c r="B259" s="25" t="s">
        <v>2369</v>
      </c>
      <c r="C259" s="81" t="s">
        <v>580</v>
      </c>
      <c r="D259" s="29"/>
      <c r="E259" s="29"/>
      <c r="F259" s="28" t="str">
        <f t="shared" si="1"/>
        <v>-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5">
      <c r="A260" s="24" t="s">
        <v>780</v>
      </c>
      <c r="B260" s="25" t="s">
        <v>2370</v>
      </c>
      <c r="C260" s="81" t="s">
        <v>780</v>
      </c>
      <c r="D260" s="29"/>
      <c r="E260" s="29"/>
      <c r="F260" s="28" t="str">
        <f t="shared" si="1"/>
        <v>-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5">
      <c r="A261" s="24" t="s">
        <v>2371</v>
      </c>
      <c r="B261" s="25" t="s">
        <v>2372</v>
      </c>
      <c r="C261" s="81" t="s">
        <v>2371</v>
      </c>
      <c r="D261" s="29"/>
      <c r="E261" s="29"/>
      <c r="F261" s="28" t="str">
        <f t="shared" si="1"/>
        <v>-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5">
      <c r="A262" s="24" t="s">
        <v>2373</v>
      </c>
      <c r="B262" s="25" t="s">
        <v>2374</v>
      </c>
      <c r="C262" s="81" t="s">
        <v>2373</v>
      </c>
      <c r="D262" s="27">
        <f t="shared" ref="D262:E262" si="48">+D263-D264</f>
        <v>0</v>
      </c>
      <c r="E262" s="27">
        <f t="shared" si="48"/>
        <v>0</v>
      </c>
      <c r="F262" s="28" t="str">
        <f t="shared" si="1"/>
        <v>-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5">
      <c r="A263" s="24" t="s">
        <v>2375</v>
      </c>
      <c r="B263" s="25" t="s">
        <v>2376</v>
      </c>
      <c r="C263" s="81" t="s">
        <v>2375</v>
      </c>
      <c r="D263" s="27">
        <f t="shared" ref="D263:E263" si="49">D264</f>
        <v>0</v>
      </c>
      <c r="E263" s="27">
        <f t="shared" si="49"/>
        <v>0</v>
      </c>
      <c r="F263" s="28" t="str">
        <f t="shared" si="1"/>
        <v>-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5">
      <c r="A264" s="39" t="s">
        <v>2377</v>
      </c>
      <c r="B264" s="40" t="s">
        <v>2378</v>
      </c>
      <c r="C264" s="81" t="s">
        <v>2377</v>
      </c>
      <c r="D264" s="42"/>
      <c r="E264" s="42"/>
      <c r="F264" s="43" t="str">
        <f t="shared" si="1"/>
        <v>-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8" customHeight="1" x14ac:dyDescent="0.25">
      <c r="A265" s="220" t="s">
        <v>1245</v>
      </c>
      <c r="B265" s="218"/>
      <c r="C265" s="84"/>
      <c r="D265" s="85"/>
      <c r="E265" s="86"/>
      <c r="F265" s="8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5">
      <c r="A266" s="24" t="s">
        <v>2379</v>
      </c>
      <c r="B266" s="25" t="s">
        <v>2380</v>
      </c>
      <c r="C266" s="81" t="s">
        <v>2381</v>
      </c>
      <c r="D266" s="29"/>
      <c r="E266" s="29"/>
      <c r="F266" s="28" t="str">
        <f t="shared" ref="F266:F326" si="50">IF(D266&gt;0,IF(E266/D266&gt;=100,"&gt;&gt;100",E266/D266*100),"-")</f>
        <v>-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5">
      <c r="A267" s="24" t="s">
        <v>2379</v>
      </c>
      <c r="B267" s="25" t="s">
        <v>2382</v>
      </c>
      <c r="C267" s="81" t="s">
        <v>2383</v>
      </c>
      <c r="D267" s="29"/>
      <c r="E267" s="29"/>
      <c r="F267" s="28" t="str">
        <f t="shared" si="50"/>
        <v>-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5">
      <c r="A268" s="24" t="s">
        <v>2384</v>
      </c>
      <c r="B268" s="25" t="s">
        <v>2385</v>
      </c>
      <c r="C268" s="81" t="s">
        <v>2386</v>
      </c>
      <c r="D268" s="29"/>
      <c r="E268" s="29"/>
      <c r="F268" s="28" t="str">
        <f t="shared" si="50"/>
        <v>-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5">
      <c r="A269" s="24" t="s">
        <v>2384</v>
      </c>
      <c r="B269" s="25" t="s">
        <v>2387</v>
      </c>
      <c r="C269" s="81" t="s">
        <v>2388</v>
      </c>
      <c r="D269" s="29"/>
      <c r="E269" s="29"/>
      <c r="F269" s="28" t="str">
        <f t="shared" si="50"/>
        <v>-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5">
      <c r="A270" s="24" t="s">
        <v>2389</v>
      </c>
      <c r="B270" s="25" t="s">
        <v>2390</v>
      </c>
      <c r="C270" s="81" t="s">
        <v>2391</v>
      </c>
      <c r="D270" s="29"/>
      <c r="E270" s="29"/>
      <c r="F270" s="28" t="str">
        <f t="shared" si="50"/>
        <v>-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5">
      <c r="A271" s="24" t="s">
        <v>2389</v>
      </c>
      <c r="B271" s="25" t="s">
        <v>2392</v>
      </c>
      <c r="C271" s="81" t="s">
        <v>2393</v>
      </c>
      <c r="D271" s="29"/>
      <c r="E271" s="29"/>
      <c r="F271" s="28" t="str">
        <f t="shared" si="50"/>
        <v>-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5">
      <c r="A272" s="24" t="s">
        <v>2394</v>
      </c>
      <c r="B272" s="25" t="s">
        <v>2395</v>
      </c>
      <c r="C272" s="81" t="s">
        <v>2394</v>
      </c>
      <c r="D272" s="29"/>
      <c r="E272" s="29"/>
      <c r="F272" s="28" t="str">
        <f t="shared" si="50"/>
        <v>-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5">
      <c r="A273" s="24" t="s">
        <v>2396</v>
      </c>
      <c r="B273" s="25" t="s">
        <v>2397</v>
      </c>
      <c r="C273" s="81" t="s">
        <v>2396</v>
      </c>
      <c r="D273" s="29"/>
      <c r="E273" s="29"/>
      <c r="F273" s="28" t="str">
        <f t="shared" si="50"/>
        <v>-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5">
      <c r="A274" s="24" t="s">
        <v>2398</v>
      </c>
      <c r="B274" s="25" t="s">
        <v>2399</v>
      </c>
      <c r="C274" s="81" t="s">
        <v>2398</v>
      </c>
      <c r="D274" s="29"/>
      <c r="E274" s="29"/>
      <c r="F274" s="28" t="str">
        <f t="shared" si="50"/>
        <v>-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5">
      <c r="A275" s="24" t="s">
        <v>2400</v>
      </c>
      <c r="B275" s="25" t="s">
        <v>2401</v>
      </c>
      <c r="C275" s="81" t="s">
        <v>2400</v>
      </c>
      <c r="D275" s="29"/>
      <c r="E275" s="29"/>
      <c r="F275" s="28" t="str">
        <f t="shared" si="50"/>
        <v>-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5">
      <c r="A276" s="24" t="s">
        <v>2402</v>
      </c>
      <c r="B276" s="25" t="s">
        <v>2403</v>
      </c>
      <c r="C276" s="81" t="s">
        <v>2402</v>
      </c>
      <c r="D276" s="29"/>
      <c r="E276" s="29"/>
      <c r="F276" s="28" t="str">
        <f t="shared" si="50"/>
        <v>-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5">
      <c r="A277" s="24" t="s">
        <v>2404</v>
      </c>
      <c r="B277" s="25" t="s">
        <v>2405</v>
      </c>
      <c r="C277" s="81" t="s">
        <v>2404</v>
      </c>
      <c r="D277" s="29"/>
      <c r="E277" s="29"/>
      <c r="F277" s="28" t="str">
        <f t="shared" si="50"/>
        <v>-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4" x14ac:dyDescent="0.25">
      <c r="A278" s="24">
        <v>16371</v>
      </c>
      <c r="B278" s="25" t="s">
        <v>2406</v>
      </c>
      <c r="C278" s="81">
        <v>16371</v>
      </c>
      <c r="D278" s="29"/>
      <c r="E278" s="29"/>
      <c r="F278" s="28" t="str">
        <f t="shared" si="50"/>
        <v>-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4" x14ac:dyDescent="0.25">
      <c r="A279" s="24">
        <v>16372</v>
      </c>
      <c r="B279" s="25" t="s">
        <v>2407</v>
      </c>
      <c r="C279" s="81">
        <v>16372</v>
      </c>
      <c r="D279" s="29"/>
      <c r="E279" s="29"/>
      <c r="F279" s="28" t="str">
        <f t="shared" si="50"/>
        <v>-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4" x14ac:dyDescent="0.25">
      <c r="A280" s="24">
        <v>16373</v>
      </c>
      <c r="B280" s="25" t="s">
        <v>2408</v>
      </c>
      <c r="C280" s="81">
        <v>16373</v>
      </c>
      <c r="D280" s="29"/>
      <c r="E280" s="29"/>
      <c r="F280" s="28" t="str">
        <f t="shared" si="50"/>
        <v>-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4" x14ac:dyDescent="0.25">
      <c r="A281" s="24">
        <v>16374</v>
      </c>
      <c r="B281" s="25" t="s">
        <v>2409</v>
      </c>
      <c r="C281" s="81">
        <v>16374</v>
      </c>
      <c r="D281" s="29"/>
      <c r="E281" s="29"/>
      <c r="F281" s="28" t="str">
        <f t="shared" si="50"/>
        <v>-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4" x14ac:dyDescent="0.25">
      <c r="A282" s="24">
        <v>16375</v>
      </c>
      <c r="B282" s="25" t="s">
        <v>2410</v>
      </c>
      <c r="C282" s="81">
        <v>16375</v>
      </c>
      <c r="D282" s="29"/>
      <c r="E282" s="29"/>
      <c r="F282" s="28" t="str">
        <f t="shared" si="50"/>
        <v>-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4" x14ac:dyDescent="0.25">
      <c r="A283" s="24">
        <v>16376</v>
      </c>
      <c r="B283" s="25" t="s">
        <v>2411</v>
      </c>
      <c r="C283" s="81">
        <v>16376</v>
      </c>
      <c r="D283" s="29"/>
      <c r="E283" s="29"/>
      <c r="F283" s="28" t="str">
        <f t="shared" si="50"/>
        <v>-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4" x14ac:dyDescent="0.25">
      <c r="A284" s="24">
        <v>16377</v>
      </c>
      <c r="B284" s="25" t="s">
        <v>2412</v>
      </c>
      <c r="C284" s="81">
        <v>16377</v>
      </c>
      <c r="D284" s="29"/>
      <c r="E284" s="29"/>
      <c r="F284" s="28" t="str">
        <f t="shared" si="50"/>
        <v>-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4" x14ac:dyDescent="0.25">
      <c r="A285" s="24">
        <v>16378</v>
      </c>
      <c r="B285" s="25" t="s">
        <v>2413</v>
      </c>
      <c r="C285" s="81">
        <v>16378</v>
      </c>
      <c r="D285" s="29"/>
      <c r="E285" s="29"/>
      <c r="F285" s="28" t="str">
        <f t="shared" si="50"/>
        <v>-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4" x14ac:dyDescent="0.25">
      <c r="A286" s="24" t="s">
        <v>2414</v>
      </c>
      <c r="B286" s="25" t="s">
        <v>2415</v>
      </c>
      <c r="C286" s="81" t="s">
        <v>2414</v>
      </c>
      <c r="D286" s="29"/>
      <c r="E286" s="29"/>
      <c r="F286" s="28" t="str">
        <f t="shared" si="50"/>
        <v>-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4" x14ac:dyDescent="0.25">
      <c r="A287" s="24" t="s">
        <v>2416</v>
      </c>
      <c r="B287" s="25" t="s">
        <v>2417</v>
      </c>
      <c r="C287" s="81" t="s">
        <v>2416</v>
      </c>
      <c r="D287" s="29"/>
      <c r="E287" s="29"/>
      <c r="F287" s="28" t="str">
        <f t="shared" si="50"/>
        <v>-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4" x14ac:dyDescent="0.25">
      <c r="A288" s="24" t="s">
        <v>2418</v>
      </c>
      <c r="B288" s="25" t="s">
        <v>2419</v>
      </c>
      <c r="C288" s="81" t="s">
        <v>2418</v>
      </c>
      <c r="D288" s="29"/>
      <c r="E288" s="29"/>
      <c r="F288" s="28" t="str">
        <f t="shared" si="50"/>
        <v>-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4" x14ac:dyDescent="0.25">
      <c r="A289" s="24" t="s">
        <v>2420</v>
      </c>
      <c r="B289" s="25" t="s">
        <v>2421</v>
      </c>
      <c r="C289" s="81" t="s">
        <v>2420</v>
      </c>
      <c r="D289" s="29"/>
      <c r="E289" s="29"/>
      <c r="F289" s="28" t="str">
        <f t="shared" si="50"/>
        <v>-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24" t="s">
        <v>2422</v>
      </c>
      <c r="B290" s="31" t="s">
        <v>2423</v>
      </c>
      <c r="C290" s="81" t="s">
        <v>2422</v>
      </c>
      <c r="D290" s="29"/>
      <c r="E290" s="29"/>
      <c r="F290" s="28" t="str">
        <f t="shared" si="50"/>
        <v>-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5">
      <c r="A291" s="24" t="s">
        <v>2424</v>
      </c>
      <c r="B291" s="25" t="s">
        <v>2425</v>
      </c>
      <c r="C291" s="81" t="s">
        <v>2426</v>
      </c>
      <c r="D291" s="29"/>
      <c r="E291" s="29"/>
      <c r="F291" s="28" t="str">
        <f t="shared" si="50"/>
        <v>-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5">
      <c r="A292" s="24" t="s">
        <v>2424</v>
      </c>
      <c r="B292" s="25" t="s">
        <v>2427</v>
      </c>
      <c r="C292" s="81" t="s">
        <v>2428</v>
      </c>
      <c r="D292" s="29"/>
      <c r="E292" s="29"/>
      <c r="F292" s="28" t="str">
        <f t="shared" si="50"/>
        <v>-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5">
      <c r="A293" s="24" t="s">
        <v>2429</v>
      </c>
      <c r="B293" s="25" t="s">
        <v>2430</v>
      </c>
      <c r="C293" s="81" t="s">
        <v>2431</v>
      </c>
      <c r="D293" s="29"/>
      <c r="E293" s="29"/>
      <c r="F293" s="28" t="str">
        <f t="shared" si="50"/>
        <v>-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5">
      <c r="A294" s="24" t="s">
        <v>2429</v>
      </c>
      <c r="B294" s="25" t="s">
        <v>2432</v>
      </c>
      <c r="C294" s="81" t="s">
        <v>2433</v>
      </c>
      <c r="D294" s="29"/>
      <c r="E294" s="29"/>
      <c r="F294" s="28" t="str">
        <f t="shared" si="50"/>
        <v>-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5">
      <c r="A295" s="24" t="s">
        <v>2434</v>
      </c>
      <c r="B295" s="25" t="s">
        <v>2435</v>
      </c>
      <c r="C295" s="81" t="s">
        <v>2436</v>
      </c>
      <c r="D295" s="29"/>
      <c r="E295" s="29"/>
      <c r="F295" s="28" t="str">
        <f t="shared" si="50"/>
        <v>-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5">
      <c r="A296" s="24" t="s">
        <v>2434</v>
      </c>
      <c r="B296" s="25" t="s">
        <v>2437</v>
      </c>
      <c r="C296" s="81" t="s">
        <v>2438</v>
      </c>
      <c r="D296" s="29"/>
      <c r="E296" s="29"/>
      <c r="F296" s="28" t="str">
        <f t="shared" si="50"/>
        <v>-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5">
      <c r="A297" s="24" t="s">
        <v>2439</v>
      </c>
      <c r="B297" s="25" t="s">
        <v>2440</v>
      </c>
      <c r="C297" s="81" t="s">
        <v>2441</v>
      </c>
      <c r="D297" s="29"/>
      <c r="E297" s="29"/>
      <c r="F297" s="28" t="str">
        <f t="shared" si="50"/>
        <v>-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5">
      <c r="A298" s="24" t="s">
        <v>2439</v>
      </c>
      <c r="B298" s="25" t="s">
        <v>2442</v>
      </c>
      <c r="C298" s="81" t="s">
        <v>2443</v>
      </c>
      <c r="D298" s="29"/>
      <c r="E298" s="29"/>
      <c r="F298" s="28" t="str">
        <f t="shared" si="50"/>
        <v>-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5">
      <c r="A299" s="24" t="s">
        <v>2444</v>
      </c>
      <c r="B299" s="30" t="s">
        <v>2445</v>
      </c>
      <c r="C299" s="81" t="s">
        <v>2444</v>
      </c>
      <c r="D299" s="29"/>
      <c r="E299" s="29"/>
      <c r="F299" s="28" t="str">
        <f t="shared" si="50"/>
        <v>-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5">
      <c r="A300" s="24" t="s">
        <v>2446</v>
      </c>
      <c r="B300" s="30" t="s">
        <v>2447</v>
      </c>
      <c r="C300" s="81" t="s">
        <v>2446</v>
      </c>
      <c r="D300" s="29"/>
      <c r="E300" s="29"/>
      <c r="F300" s="28" t="str">
        <f t="shared" si="50"/>
        <v>-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5">
      <c r="A301" s="24" t="s">
        <v>2448</v>
      </c>
      <c r="B301" s="30" t="s">
        <v>2449</v>
      </c>
      <c r="C301" s="81" t="s">
        <v>2448</v>
      </c>
      <c r="D301" s="29"/>
      <c r="E301" s="29"/>
      <c r="F301" s="28" t="str">
        <f t="shared" si="50"/>
        <v>-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5">
      <c r="A302" s="24">
        <v>23954</v>
      </c>
      <c r="B302" s="30" t="s">
        <v>2450</v>
      </c>
      <c r="C302" s="81" t="s">
        <v>2451</v>
      </c>
      <c r="D302" s="29"/>
      <c r="E302" s="29"/>
      <c r="F302" s="28" t="str">
        <f t="shared" si="50"/>
        <v>-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5">
      <c r="A303" s="24">
        <v>23955</v>
      </c>
      <c r="B303" s="30" t="s">
        <v>2452</v>
      </c>
      <c r="C303" s="81" t="s">
        <v>2453</v>
      </c>
      <c r="D303" s="29"/>
      <c r="E303" s="29"/>
      <c r="F303" s="28" t="str">
        <f t="shared" si="50"/>
        <v>-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5">
      <c r="A304" s="24">
        <v>23956</v>
      </c>
      <c r="B304" s="88" t="s">
        <v>2454</v>
      </c>
      <c r="C304" s="81" t="s">
        <v>2455</v>
      </c>
      <c r="D304" s="29"/>
      <c r="E304" s="29"/>
      <c r="F304" s="28" t="str">
        <f t="shared" si="50"/>
        <v>-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5">
      <c r="A305" s="24">
        <v>23957</v>
      </c>
      <c r="B305" s="30" t="s">
        <v>2456</v>
      </c>
      <c r="C305" s="81" t="s">
        <v>2457</v>
      </c>
      <c r="D305" s="29"/>
      <c r="E305" s="29"/>
      <c r="F305" s="28" t="str">
        <f t="shared" si="50"/>
        <v>-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5">
      <c r="A306" s="24">
        <v>23958</v>
      </c>
      <c r="B306" s="30" t="s">
        <v>2458</v>
      </c>
      <c r="C306" s="81" t="s">
        <v>2459</v>
      </c>
      <c r="D306" s="29"/>
      <c r="E306" s="29"/>
      <c r="F306" s="28" t="str">
        <f t="shared" si="50"/>
        <v>-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5">
      <c r="A307" s="24" t="s">
        <v>2460</v>
      </c>
      <c r="B307" s="30" t="s">
        <v>2461</v>
      </c>
      <c r="C307" s="81" t="s">
        <v>2460</v>
      </c>
      <c r="D307" s="29"/>
      <c r="E307" s="29"/>
      <c r="F307" s="28" t="str">
        <f t="shared" si="50"/>
        <v>-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5">
      <c r="A308" s="24">
        <v>26224</v>
      </c>
      <c r="B308" s="30" t="s">
        <v>2462</v>
      </c>
      <c r="C308" s="81" t="s">
        <v>2463</v>
      </c>
      <c r="D308" s="29"/>
      <c r="E308" s="29"/>
      <c r="F308" s="28" t="str">
        <f t="shared" si="50"/>
        <v>-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5">
      <c r="A309" s="24">
        <v>26233</v>
      </c>
      <c r="B309" s="30" t="s">
        <v>2464</v>
      </c>
      <c r="C309" s="81" t="s">
        <v>2465</v>
      </c>
      <c r="D309" s="29"/>
      <c r="E309" s="29"/>
      <c r="F309" s="28" t="str">
        <f t="shared" si="50"/>
        <v>-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5">
      <c r="A310" s="24" t="s">
        <v>1905</v>
      </c>
      <c r="B310" s="30" t="s">
        <v>1906</v>
      </c>
      <c r="C310" s="81" t="s">
        <v>1905</v>
      </c>
      <c r="D310" s="29"/>
      <c r="E310" s="29"/>
      <c r="F310" s="28" t="str">
        <f t="shared" si="50"/>
        <v>-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5">
      <c r="A311" s="24">
        <v>26244</v>
      </c>
      <c r="B311" s="30" t="s">
        <v>2466</v>
      </c>
      <c r="C311" s="81" t="s">
        <v>2467</v>
      </c>
      <c r="D311" s="29"/>
      <c r="E311" s="29"/>
      <c r="F311" s="28" t="str">
        <f t="shared" si="50"/>
        <v>-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5">
      <c r="A312" s="24">
        <v>26314</v>
      </c>
      <c r="B312" s="32" t="s">
        <v>2468</v>
      </c>
      <c r="C312" s="81" t="s">
        <v>2469</v>
      </c>
      <c r="D312" s="29"/>
      <c r="E312" s="29"/>
      <c r="F312" s="28" t="str">
        <f t="shared" si="50"/>
        <v>-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5">
      <c r="A313" s="24" t="s">
        <v>2470</v>
      </c>
      <c r="B313" s="32" t="s">
        <v>2471</v>
      </c>
      <c r="C313" s="81" t="s">
        <v>2470</v>
      </c>
      <c r="D313" s="29"/>
      <c r="E313" s="29"/>
      <c r="F313" s="28" t="str">
        <f t="shared" si="50"/>
        <v>-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4" x14ac:dyDescent="0.25">
      <c r="A314" s="24">
        <v>26434</v>
      </c>
      <c r="B314" s="32" t="s">
        <v>2472</v>
      </c>
      <c r="C314" s="81" t="s">
        <v>2473</v>
      </c>
      <c r="D314" s="29"/>
      <c r="E314" s="29"/>
      <c r="F314" s="28" t="str">
        <f t="shared" si="50"/>
        <v>-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4" x14ac:dyDescent="0.25">
      <c r="A315" s="24">
        <v>26443</v>
      </c>
      <c r="B315" s="32" t="s">
        <v>2474</v>
      </c>
      <c r="C315" s="81" t="s">
        <v>2475</v>
      </c>
      <c r="D315" s="29"/>
      <c r="E315" s="29"/>
      <c r="F315" s="28" t="str">
        <f t="shared" si="50"/>
        <v>-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4" x14ac:dyDescent="0.25">
      <c r="A316" s="24" t="s">
        <v>1907</v>
      </c>
      <c r="B316" s="32" t="s">
        <v>1908</v>
      </c>
      <c r="C316" s="81" t="s">
        <v>1907</v>
      </c>
      <c r="D316" s="29"/>
      <c r="E316" s="29"/>
      <c r="F316" s="28" t="str">
        <f t="shared" si="50"/>
        <v>-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4" x14ac:dyDescent="0.25">
      <c r="A317" s="24">
        <v>26454</v>
      </c>
      <c r="B317" s="32" t="s">
        <v>1909</v>
      </c>
      <c r="C317" s="81" t="s">
        <v>1910</v>
      </c>
      <c r="D317" s="29"/>
      <c r="E317" s="29"/>
      <c r="F317" s="28" t="str">
        <f t="shared" si="50"/>
        <v>-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24" t="s">
        <v>1911</v>
      </c>
      <c r="B318" s="32" t="s">
        <v>1912</v>
      </c>
      <c r="C318" s="81" t="s">
        <v>1911</v>
      </c>
      <c r="D318" s="29"/>
      <c r="E318" s="29"/>
      <c r="F318" s="28" t="str">
        <f t="shared" si="50"/>
        <v>-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24">
        <v>26464</v>
      </c>
      <c r="B319" s="32" t="s">
        <v>2476</v>
      </c>
      <c r="C319" s="81" t="s">
        <v>2477</v>
      </c>
      <c r="D319" s="29"/>
      <c r="E319" s="29"/>
      <c r="F319" s="28" t="str">
        <f t="shared" si="50"/>
        <v>-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24">
        <v>26473</v>
      </c>
      <c r="B320" s="32" t="s">
        <v>2478</v>
      </c>
      <c r="C320" s="81" t="s">
        <v>2479</v>
      </c>
      <c r="D320" s="29"/>
      <c r="E320" s="29"/>
      <c r="F320" s="28" t="str">
        <f t="shared" si="50"/>
        <v>-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24" t="s">
        <v>1916</v>
      </c>
      <c r="B321" s="32" t="s">
        <v>1917</v>
      </c>
      <c r="C321" s="81" t="s">
        <v>1916</v>
      </c>
      <c r="D321" s="29"/>
      <c r="E321" s="29"/>
      <c r="F321" s="28" t="str">
        <f t="shared" si="50"/>
        <v>-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24">
        <v>26484</v>
      </c>
      <c r="B322" s="32" t="s">
        <v>2480</v>
      </c>
      <c r="C322" s="81" t="s">
        <v>2481</v>
      </c>
      <c r="D322" s="29"/>
      <c r="E322" s="29"/>
      <c r="F322" s="28" t="str">
        <f t="shared" si="50"/>
        <v>-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4" x14ac:dyDescent="0.25">
      <c r="A323" s="24">
        <v>26534</v>
      </c>
      <c r="B323" s="32" t="s">
        <v>1918</v>
      </c>
      <c r="C323" s="81" t="s">
        <v>1919</v>
      </c>
      <c r="D323" s="29"/>
      <c r="E323" s="29"/>
      <c r="F323" s="28" t="str">
        <f t="shared" si="50"/>
        <v>-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24">
        <v>26544</v>
      </c>
      <c r="B324" s="32" t="s">
        <v>2482</v>
      </c>
      <c r="C324" s="81" t="s">
        <v>2483</v>
      </c>
      <c r="D324" s="29"/>
      <c r="E324" s="29"/>
      <c r="F324" s="28" t="str">
        <f t="shared" si="50"/>
        <v>-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24">
        <v>26554</v>
      </c>
      <c r="B325" s="30" t="s">
        <v>2484</v>
      </c>
      <c r="C325" s="81" t="s">
        <v>2485</v>
      </c>
      <c r="D325" s="29"/>
      <c r="E325" s="29"/>
      <c r="F325" s="28" t="str">
        <f t="shared" si="50"/>
        <v>-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5" customHeight="1" x14ac:dyDescent="0.25">
      <c r="A326" s="39">
        <v>26564</v>
      </c>
      <c r="B326" s="89" t="s">
        <v>2486</v>
      </c>
      <c r="C326" s="90" t="s">
        <v>2487</v>
      </c>
      <c r="D326" s="42"/>
      <c r="E326" s="42"/>
      <c r="F326" s="43" t="str">
        <f t="shared" si="50"/>
        <v>-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mergeCells count="2">
    <mergeCell ref="A1:F1"/>
    <mergeCell ref="A265:B265"/>
  </mergeCells>
  <conditionalFormatting sqref="D11:E241 D244:E326">
    <cfRule type="cellIs" dxfId="5" priority="1" operator="lessThan">
      <formula>0</formula>
    </cfRule>
  </conditionalFormatting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4"/>
  <sheetViews>
    <sheetView zoomScaleNormal="100" workbookViewId="0">
      <selection activeCell="E13" sqref="E13"/>
    </sheetView>
  </sheetViews>
  <sheetFormatPr defaultColWidth="14.42578125" defaultRowHeight="15" x14ac:dyDescent="0.25"/>
  <cols>
    <col min="1" max="1" width="9" style="2" customWidth="1"/>
    <col min="2" max="2" width="65.85546875" style="2" customWidth="1"/>
    <col min="3" max="3" width="9.42578125" style="68" customWidth="1"/>
    <col min="4" max="5" width="14.7109375" style="2" customWidth="1"/>
    <col min="6" max="6" width="6.85546875" style="2" customWidth="1"/>
    <col min="7" max="7" width="0.85546875" style="2" customWidth="1"/>
    <col min="8" max="26" width="8" style="2" customWidth="1"/>
    <col min="27" max="16384" width="14.42578125" style="2"/>
  </cols>
  <sheetData>
    <row r="1" spans="1:26" ht="39.75" customHeight="1" x14ac:dyDescent="0.25">
      <c r="A1" s="219" t="s">
        <v>2488</v>
      </c>
      <c r="B1" s="219"/>
      <c r="C1" s="219"/>
      <c r="D1" s="219"/>
      <c r="E1" s="219"/>
      <c r="F1" s="2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hidden="1" customHeight="1" x14ac:dyDescent="0.25">
      <c r="A2" s="91"/>
      <c r="C2" s="6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hidden="1" customHeight="1" x14ac:dyDescent="0.25">
      <c r="A3" s="5"/>
      <c r="B3" s="92"/>
      <c r="C3" s="6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hidden="1" customHeight="1" x14ac:dyDescent="0.25">
      <c r="A4" s="3"/>
      <c r="B4" s="92"/>
      <c r="C4" s="6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hidden="1" customHeight="1" x14ac:dyDescent="0.25">
      <c r="A5" s="6"/>
      <c r="B5" s="93"/>
      <c r="C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hidden="1" customHeight="1" x14ac:dyDescent="0.25">
      <c r="A6" s="6"/>
      <c r="B6" s="93"/>
      <c r="C6" s="6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hidden="1" customHeight="1" x14ac:dyDescent="0.25">
      <c r="A7" s="6"/>
      <c r="B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hidden="1" customHeight="1" x14ac:dyDescent="0.25">
      <c r="A8" s="7"/>
      <c r="B8" s="7"/>
      <c r="C8" s="69"/>
      <c r="D8" s="7"/>
      <c r="E8" s="3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4.45" customHeight="1" x14ac:dyDescent="0.25">
      <c r="A9" s="52" t="s">
        <v>2489</v>
      </c>
      <c r="B9" s="53" t="s">
        <v>2</v>
      </c>
      <c r="C9" s="12" t="s">
        <v>3</v>
      </c>
      <c r="D9" s="71" t="s">
        <v>4</v>
      </c>
      <c r="E9" s="71" t="s">
        <v>5</v>
      </c>
      <c r="F9" s="14" t="s">
        <v>6</v>
      </c>
      <c r="G9" s="3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4">
        <v>5</v>
      </c>
      <c r="F10" s="75">
        <v>6</v>
      </c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76" t="s">
        <v>1927</v>
      </c>
      <c r="B11" s="94" t="s">
        <v>2490</v>
      </c>
      <c r="C11" s="77" t="s">
        <v>1927</v>
      </c>
      <c r="D11" s="78">
        <f t="shared" ref="D11" si="0">D12+D16+D19+SUM(D23:D27)</f>
        <v>0</v>
      </c>
      <c r="E11" s="78">
        <f>E12+E16+E19+SUM(E23:E27)</f>
        <v>5482.07</v>
      </c>
      <c r="F11" s="79" t="str">
        <f t="shared" ref="F11:F147" si="1">IF(D11&gt;0,IF(E11/D11&gt;=100,"&gt;&gt;100",E11/D11*100),"-")</f>
        <v>-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80" t="s">
        <v>1929</v>
      </c>
      <c r="B12" s="30" t="s">
        <v>2491</v>
      </c>
      <c r="C12" s="81" t="s">
        <v>1929</v>
      </c>
      <c r="D12" s="27">
        <f t="shared" ref="D12:E12" si="2">SUM(D13:D15)</f>
        <v>0</v>
      </c>
      <c r="E12" s="27">
        <f t="shared" si="2"/>
        <v>5482.07</v>
      </c>
      <c r="F12" s="28" t="str">
        <f t="shared" si="1"/>
        <v>-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80" t="s">
        <v>2492</v>
      </c>
      <c r="B13" s="34" t="s">
        <v>2493</v>
      </c>
      <c r="C13" s="81" t="s">
        <v>2492</v>
      </c>
      <c r="D13" s="29"/>
      <c r="E13" s="29">
        <v>5482.07</v>
      </c>
      <c r="F13" s="28" t="str">
        <f t="shared" si="1"/>
        <v>-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80" t="s">
        <v>2494</v>
      </c>
      <c r="B14" s="34" t="s">
        <v>2495</v>
      </c>
      <c r="C14" s="81" t="s">
        <v>2494</v>
      </c>
      <c r="D14" s="29"/>
      <c r="E14" s="29"/>
      <c r="F14" s="28" t="str">
        <f t="shared" si="1"/>
        <v>-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80" t="s">
        <v>2496</v>
      </c>
      <c r="B15" s="34" t="s">
        <v>2497</v>
      </c>
      <c r="C15" s="81" t="s">
        <v>2496</v>
      </c>
      <c r="D15" s="29"/>
      <c r="E15" s="29"/>
      <c r="F15" s="28" t="str">
        <f t="shared" si="1"/>
        <v>-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80" t="s">
        <v>1931</v>
      </c>
      <c r="B16" s="34" t="s">
        <v>2498</v>
      </c>
      <c r="C16" s="81" t="s">
        <v>1931</v>
      </c>
      <c r="D16" s="27">
        <f t="shared" ref="D16:E16" si="3">SUM(D17:D18)</f>
        <v>0</v>
      </c>
      <c r="E16" s="27">
        <f t="shared" si="3"/>
        <v>0</v>
      </c>
      <c r="F16" s="28" t="str">
        <f t="shared" si="1"/>
        <v>-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80" t="s">
        <v>2499</v>
      </c>
      <c r="B17" s="34" t="s">
        <v>2500</v>
      </c>
      <c r="C17" s="81" t="s">
        <v>2499</v>
      </c>
      <c r="D17" s="29"/>
      <c r="E17" s="29"/>
      <c r="F17" s="28" t="str">
        <f t="shared" si="1"/>
        <v>-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80" t="s">
        <v>2501</v>
      </c>
      <c r="B18" s="34" t="s">
        <v>2502</v>
      </c>
      <c r="C18" s="81" t="s">
        <v>2501</v>
      </c>
      <c r="D18" s="29"/>
      <c r="E18" s="29"/>
      <c r="F18" s="28" t="str">
        <f t="shared" si="1"/>
        <v>-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80" t="s">
        <v>2503</v>
      </c>
      <c r="B19" s="34" t="s">
        <v>2504</v>
      </c>
      <c r="C19" s="81" t="s">
        <v>2503</v>
      </c>
      <c r="D19" s="27">
        <f t="shared" ref="D19:E19" si="4">SUM(D20:D22)</f>
        <v>0</v>
      </c>
      <c r="E19" s="27">
        <f t="shared" si="4"/>
        <v>0</v>
      </c>
      <c r="F19" s="28" t="str">
        <f t="shared" si="1"/>
        <v>-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80" t="s">
        <v>2505</v>
      </c>
      <c r="B20" s="34" t="s">
        <v>2506</v>
      </c>
      <c r="C20" s="81" t="s">
        <v>2505</v>
      </c>
      <c r="D20" s="29"/>
      <c r="E20" s="29"/>
      <c r="F20" s="28" t="str">
        <f t="shared" si="1"/>
        <v>-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80" t="s">
        <v>2507</v>
      </c>
      <c r="B21" s="34" t="s">
        <v>2508</v>
      </c>
      <c r="C21" s="81" t="s">
        <v>2507</v>
      </c>
      <c r="D21" s="29"/>
      <c r="E21" s="29"/>
      <c r="F21" s="28" t="str">
        <f t="shared" si="1"/>
        <v>-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80" t="s">
        <v>2509</v>
      </c>
      <c r="B22" s="34" t="s">
        <v>2510</v>
      </c>
      <c r="C22" s="81" t="s">
        <v>2509</v>
      </c>
      <c r="D22" s="29"/>
      <c r="E22" s="29"/>
      <c r="F22" s="28" t="str">
        <f t="shared" si="1"/>
        <v>-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80" t="s">
        <v>2511</v>
      </c>
      <c r="B23" s="34" t="s">
        <v>2512</v>
      </c>
      <c r="C23" s="81" t="s">
        <v>2511</v>
      </c>
      <c r="D23" s="29"/>
      <c r="E23" s="29"/>
      <c r="F23" s="28" t="str">
        <f t="shared" si="1"/>
        <v>-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80" t="s">
        <v>2513</v>
      </c>
      <c r="B24" s="34" t="s">
        <v>2514</v>
      </c>
      <c r="C24" s="81" t="s">
        <v>2513</v>
      </c>
      <c r="D24" s="29"/>
      <c r="E24" s="29"/>
      <c r="F24" s="28" t="str">
        <f t="shared" si="1"/>
        <v>-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80" t="s">
        <v>2515</v>
      </c>
      <c r="B25" s="34" t="s">
        <v>2516</v>
      </c>
      <c r="C25" s="81" t="s">
        <v>2515</v>
      </c>
      <c r="D25" s="29"/>
      <c r="E25" s="29"/>
      <c r="F25" s="28" t="str">
        <f t="shared" si="1"/>
        <v>-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80" t="s">
        <v>2517</v>
      </c>
      <c r="B26" s="34" t="s">
        <v>2518</v>
      </c>
      <c r="C26" s="81" t="s">
        <v>2517</v>
      </c>
      <c r="D26" s="29"/>
      <c r="E26" s="29"/>
      <c r="F26" s="28" t="str">
        <f t="shared" si="1"/>
        <v>-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80" t="s">
        <v>2519</v>
      </c>
      <c r="B27" s="34" t="s">
        <v>2520</v>
      </c>
      <c r="C27" s="81" t="s">
        <v>2519</v>
      </c>
      <c r="D27" s="29"/>
      <c r="E27" s="29"/>
      <c r="F27" s="28" t="str">
        <f t="shared" si="1"/>
        <v>-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80" t="s">
        <v>1935</v>
      </c>
      <c r="B28" s="34" t="s">
        <v>2521</v>
      </c>
      <c r="C28" s="81" t="s">
        <v>1935</v>
      </c>
      <c r="D28" s="27">
        <f t="shared" ref="D28:E28" si="5">SUM(D29:D33)</f>
        <v>0</v>
      </c>
      <c r="E28" s="27">
        <f t="shared" si="5"/>
        <v>0</v>
      </c>
      <c r="F28" s="28" t="str">
        <f t="shared" si="1"/>
        <v>-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80" t="s">
        <v>2522</v>
      </c>
      <c r="B29" s="34" t="s">
        <v>2523</v>
      </c>
      <c r="C29" s="81" t="s">
        <v>2522</v>
      </c>
      <c r="D29" s="29"/>
      <c r="E29" s="29"/>
      <c r="F29" s="28" t="str">
        <f t="shared" si="1"/>
        <v>-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80" t="s">
        <v>2524</v>
      </c>
      <c r="B30" s="34" t="s">
        <v>2525</v>
      </c>
      <c r="C30" s="81" t="s">
        <v>2524</v>
      </c>
      <c r="D30" s="29"/>
      <c r="E30" s="29"/>
      <c r="F30" s="28" t="str">
        <f t="shared" si="1"/>
        <v>-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80" t="s">
        <v>2526</v>
      </c>
      <c r="B31" s="34" t="s">
        <v>2527</v>
      </c>
      <c r="C31" s="81" t="s">
        <v>2526</v>
      </c>
      <c r="D31" s="29"/>
      <c r="E31" s="29"/>
      <c r="F31" s="28" t="str">
        <f t="shared" si="1"/>
        <v>-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80" t="s">
        <v>2528</v>
      </c>
      <c r="B32" s="34" t="s">
        <v>2529</v>
      </c>
      <c r="C32" s="81" t="s">
        <v>2528</v>
      </c>
      <c r="D32" s="29"/>
      <c r="E32" s="29"/>
      <c r="F32" s="28" t="str">
        <f t="shared" si="1"/>
        <v>-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80" t="s">
        <v>2530</v>
      </c>
      <c r="B33" s="34" t="s">
        <v>2531</v>
      </c>
      <c r="C33" s="81" t="s">
        <v>2530</v>
      </c>
      <c r="D33" s="29"/>
      <c r="E33" s="29"/>
      <c r="F33" s="28" t="str">
        <f t="shared" si="1"/>
        <v>-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80" t="s">
        <v>1990</v>
      </c>
      <c r="B34" s="34" t="s">
        <v>2532</v>
      </c>
      <c r="C34" s="81" t="s">
        <v>1990</v>
      </c>
      <c r="D34" s="27">
        <f t="shared" ref="D34:E34" si="6">SUM(D35:D40)</f>
        <v>0</v>
      </c>
      <c r="E34" s="27">
        <f t="shared" si="6"/>
        <v>0</v>
      </c>
      <c r="F34" s="28" t="str">
        <f t="shared" si="1"/>
        <v>-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80" t="s">
        <v>2533</v>
      </c>
      <c r="B35" s="34" t="s">
        <v>2534</v>
      </c>
      <c r="C35" s="81" t="s">
        <v>2533</v>
      </c>
      <c r="D35" s="29"/>
      <c r="E35" s="29"/>
      <c r="F35" s="28" t="str">
        <f t="shared" si="1"/>
        <v>-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80" t="s">
        <v>2535</v>
      </c>
      <c r="B36" s="34" t="s">
        <v>2536</v>
      </c>
      <c r="C36" s="81" t="s">
        <v>2535</v>
      </c>
      <c r="D36" s="29"/>
      <c r="E36" s="29"/>
      <c r="F36" s="28" t="str">
        <f t="shared" si="1"/>
        <v>-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80" t="s">
        <v>2537</v>
      </c>
      <c r="B37" s="34" t="s">
        <v>2538</v>
      </c>
      <c r="C37" s="81" t="s">
        <v>2537</v>
      </c>
      <c r="D37" s="29"/>
      <c r="E37" s="29"/>
      <c r="F37" s="28" t="str">
        <f t="shared" si="1"/>
        <v>-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80" t="s">
        <v>2539</v>
      </c>
      <c r="B38" s="34" t="s">
        <v>2540</v>
      </c>
      <c r="C38" s="81" t="s">
        <v>2539</v>
      </c>
      <c r="D38" s="29"/>
      <c r="E38" s="29"/>
      <c r="F38" s="28" t="str">
        <f t="shared" si="1"/>
        <v>-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80" t="s">
        <v>2541</v>
      </c>
      <c r="B39" s="34" t="s">
        <v>2542</v>
      </c>
      <c r="C39" s="81" t="s">
        <v>2541</v>
      </c>
      <c r="D39" s="29"/>
      <c r="E39" s="29"/>
      <c r="F39" s="28" t="str">
        <f t="shared" si="1"/>
        <v>-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80" t="s">
        <v>2543</v>
      </c>
      <c r="B40" s="34" t="s">
        <v>2544</v>
      </c>
      <c r="C40" s="81" t="s">
        <v>2543</v>
      </c>
      <c r="D40" s="29"/>
      <c r="E40" s="29"/>
      <c r="F40" s="28" t="str">
        <f t="shared" si="1"/>
        <v>-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80" t="s">
        <v>1992</v>
      </c>
      <c r="B41" s="34" t="s">
        <v>2545</v>
      </c>
      <c r="C41" s="81" t="s">
        <v>1992</v>
      </c>
      <c r="D41" s="27">
        <f t="shared" ref="D41:E41" si="7">D42+D45+D49+D56+D60+D66+D67+D72+D80</f>
        <v>0</v>
      </c>
      <c r="E41" s="27">
        <f t="shared" si="7"/>
        <v>0</v>
      </c>
      <c r="F41" s="28" t="str">
        <f t="shared" si="1"/>
        <v>-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80" t="s">
        <v>1994</v>
      </c>
      <c r="B42" s="34" t="s">
        <v>2546</v>
      </c>
      <c r="C42" s="81" t="s">
        <v>1994</v>
      </c>
      <c r="D42" s="27">
        <f t="shared" ref="D42:E42" si="8">SUM(D43:D44)</f>
        <v>0</v>
      </c>
      <c r="E42" s="27">
        <f t="shared" si="8"/>
        <v>0</v>
      </c>
      <c r="F42" s="28" t="str">
        <f t="shared" si="1"/>
        <v>-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80" t="s">
        <v>2547</v>
      </c>
      <c r="B43" s="34" t="s">
        <v>2548</v>
      </c>
      <c r="C43" s="81" t="s">
        <v>2547</v>
      </c>
      <c r="D43" s="29"/>
      <c r="E43" s="29"/>
      <c r="F43" s="28" t="str">
        <f t="shared" si="1"/>
        <v>-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80" t="s">
        <v>2549</v>
      </c>
      <c r="B44" s="34" t="s">
        <v>2550</v>
      </c>
      <c r="C44" s="81" t="s">
        <v>2549</v>
      </c>
      <c r="D44" s="29"/>
      <c r="E44" s="29"/>
      <c r="F44" s="28" t="str">
        <f t="shared" si="1"/>
        <v>-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80" t="s">
        <v>1996</v>
      </c>
      <c r="B45" s="34" t="s">
        <v>2551</v>
      </c>
      <c r="C45" s="81" t="s">
        <v>1996</v>
      </c>
      <c r="D45" s="27">
        <f t="shared" ref="D45:E45" si="9">SUM(D46:D48)</f>
        <v>0</v>
      </c>
      <c r="E45" s="27">
        <f t="shared" si="9"/>
        <v>0</v>
      </c>
      <c r="F45" s="28" t="str">
        <f t="shared" si="1"/>
        <v>-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80" t="s">
        <v>2552</v>
      </c>
      <c r="B46" s="34" t="s">
        <v>2553</v>
      </c>
      <c r="C46" s="81" t="s">
        <v>2552</v>
      </c>
      <c r="D46" s="29"/>
      <c r="E46" s="29"/>
      <c r="F46" s="28" t="str">
        <f t="shared" si="1"/>
        <v>-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80" t="s">
        <v>2554</v>
      </c>
      <c r="B47" s="34" t="s">
        <v>2555</v>
      </c>
      <c r="C47" s="81" t="s">
        <v>2554</v>
      </c>
      <c r="D47" s="29"/>
      <c r="E47" s="29"/>
      <c r="F47" s="28" t="str">
        <f t="shared" si="1"/>
        <v>-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80" t="s">
        <v>2556</v>
      </c>
      <c r="B48" s="34" t="s">
        <v>2557</v>
      </c>
      <c r="C48" s="81" t="s">
        <v>2556</v>
      </c>
      <c r="D48" s="29"/>
      <c r="E48" s="29"/>
      <c r="F48" s="28" t="str">
        <f t="shared" si="1"/>
        <v>-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80" t="s">
        <v>2558</v>
      </c>
      <c r="B49" s="34" t="s">
        <v>2559</v>
      </c>
      <c r="C49" s="81" t="s">
        <v>2558</v>
      </c>
      <c r="D49" s="27">
        <f t="shared" ref="D49:E49" si="10">SUM(D50:D55)</f>
        <v>0</v>
      </c>
      <c r="E49" s="27">
        <f t="shared" si="10"/>
        <v>0</v>
      </c>
      <c r="F49" s="28" t="str">
        <f t="shared" si="1"/>
        <v>-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80" t="s">
        <v>2560</v>
      </c>
      <c r="B50" s="34" t="s">
        <v>2561</v>
      </c>
      <c r="C50" s="81" t="s">
        <v>2560</v>
      </c>
      <c r="D50" s="29"/>
      <c r="E50" s="29"/>
      <c r="F50" s="28" t="str">
        <f t="shared" si="1"/>
        <v>-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80" t="s">
        <v>2562</v>
      </c>
      <c r="B51" s="34" t="s">
        <v>2563</v>
      </c>
      <c r="C51" s="81" t="s">
        <v>2562</v>
      </c>
      <c r="D51" s="29"/>
      <c r="E51" s="29"/>
      <c r="F51" s="28" t="str">
        <f t="shared" si="1"/>
        <v>-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80" t="s">
        <v>2564</v>
      </c>
      <c r="B52" s="34" t="s">
        <v>2565</v>
      </c>
      <c r="C52" s="81" t="s">
        <v>2564</v>
      </c>
      <c r="D52" s="29"/>
      <c r="E52" s="29"/>
      <c r="F52" s="28" t="str">
        <f t="shared" si="1"/>
        <v>-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80" t="s">
        <v>2566</v>
      </c>
      <c r="B53" s="34" t="s">
        <v>2567</v>
      </c>
      <c r="C53" s="81" t="s">
        <v>2566</v>
      </c>
      <c r="D53" s="29"/>
      <c r="E53" s="29"/>
      <c r="F53" s="28" t="str">
        <f t="shared" si="1"/>
        <v>-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80" t="s">
        <v>2568</v>
      </c>
      <c r="B54" s="34" t="s">
        <v>2569</v>
      </c>
      <c r="C54" s="81" t="s">
        <v>2568</v>
      </c>
      <c r="D54" s="29"/>
      <c r="E54" s="29"/>
      <c r="F54" s="28" t="str">
        <f t="shared" si="1"/>
        <v>-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80" t="s">
        <v>2570</v>
      </c>
      <c r="B55" s="34" t="s">
        <v>2571</v>
      </c>
      <c r="C55" s="81" t="s">
        <v>2570</v>
      </c>
      <c r="D55" s="29"/>
      <c r="E55" s="29"/>
      <c r="F55" s="28" t="str">
        <f t="shared" si="1"/>
        <v>-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80" t="s">
        <v>2572</v>
      </c>
      <c r="B56" s="34" t="s">
        <v>2573</v>
      </c>
      <c r="C56" s="81" t="s">
        <v>2572</v>
      </c>
      <c r="D56" s="27">
        <f t="shared" ref="D56:E56" si="11">SUM(D57:D59)</f>
        <v>0</v>
      </c>
      <c r="E56" s="27">
        <f t="shared" si="11"/>
        <v>0</v>
      </c>
      <c r="F56" s="28" t="str">
        <f t="shared" si="1"/>
        <v>-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80" t="s">
        <v>2574</v>
      </c>
      <c r="B57" s="34" t="s">
        <v>2575</v>
      </c>
      <c r="C57" s="81" t="s">
        <v>2574</v>
      </c>
      <c r="D57" s="29"/>
      <c r="E57" s="29"/>
      <c r="F57" s="28" t="str">
        <f t="shared" si="1"/>
        <v>-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80" t="s">
        <v>2576</v>
      </c>
      <c r="B58" s="34" t="s">
        <v>2577</v>
      </c>
      <c r="C58" s="81" t="s">
        <v>2576</v>
      </c>
      <c r="D58" s="29"/>
      <c r="E58" s="29"/>
      <c r="F58" s="28" t="str">
        <f t="shared" si="1"/>
        <v>-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80" t="s">
        <v>2578</v>
      </c>
      <c r="B59" s="34" t="s">
        <v>2579</v>
      </c>
      <c r="C59" s="81" t="s">
        <v>2578</v>
      </c>
      <c r="D59" s="29"/>
      <c r="E59" s="29"/>
      <c r="F59" s="28" t="str">
        <f t="shared" si="1"/>
        <v>-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80" t="s">
        <v>2580</v>
      </c>
      <c r="B60" s="34" t="s">
        <v>2581</v>
      </c>
      <c r="C60" s="81" t="s">
        <v>2580</v>
      </c>
      <c r="D60" s="27">
        <f t="shared" ref="D60:E60" si="12">SUM(D61:D65)</f>
        <v>0</v>
      </c>
      <c r="E60" s="27">
        <f t="shared" si="12"/>
        <v>0</v>
      </c>
      <c r="F60" s="28" t="str">
        <f t="shared" si="1"/>
        <v>-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80" t="s">
        <v>2582</v>
      </c>
      <c r="B61" s="34" t="s">
        <v>2583</v>
      </c>
      <c r="C61" s="81" t="s">
        <v>2582</v>
      </c>
      <c r="D61" s="29"/>
      <c r="E61" s="29"/>
      <c r="F61" s="28" t="str">
        <f t="shared" si="1"/>
        <v>-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80" t="s">
        <v>2584</v>
      </c>
      <c r="B62" s="34" t="s">
        <v>2585</v>
      </c>
      <c r="C62" s="81" t="s">
        <v>2584</v>
      </c>
      <c r="D62" s="29"/>
      <c r="E62" s="29"/>
      <c r="F62" s="28" t="str">
        <f t="shared" si="1"/>
        <v>-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80" t="s">
        <v>2586</v>
      </c>
      <c r="B63" s="34" t="s">
        <v>2587</v>
      </c>
      <c r="C63" s="81" t="s">
        <v>2586</v>
      </c>
      <c r="D63" s="29"/>
      <c r="E63" s="29"/>
      <c r="F63" s="28" t="str">
        <f t="shared" si="1"/>
        <v>-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80" t="s">
        <v>2588</v>
      </c>
      <c r="B64" s="34" t="s">
        <v>2589</v>
      </c>
      <c r="C64" s="81" t="s">
        <v>2588</v>
      </c>
      <c r="D64" s="29"/>
      <c r="E64" s="29"/>
      <c r="F64" s="28" t="str">
        <f t="shared" si="1"/>
        <v>-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80" t="s">
        <v>2590</v>
      </c>
      <c r="B65" s="34" t="s">
        <v>2591</v>
      </c>
      <c r="C65" s="81" t="s">
        <v>2590</v>
      </c>
      <c r="D65" s="29"/>
      <c r="E65" s="29"/>
      <c r="F65" s="28" t="str">
        <f t="shared" si="1"/>
        <v>-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80" t="s">
        <v>2592</v>
      </c>
      <c r="B66" s="34" t="s">
        <v>2593</v>
      </c>
      <c r="C66" s="81" t="s">
        <v>2592</v>
      </c>
      <c r="D66" s="29"/>
      <c r="E66" s="29"/>
      <c r="F66" s="28" t="str">
        <f t="shared" si="1"/>
        <v>-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80" t="s">
        <v>2594</v>
      </c>
      <c r="B67" s="34" t="s">
        <v>2595</v>
      </c>
      <c r="C67" s="81" t="s">
        <v>2594</v>
      </c>
      <c r="D67" s="27">
        <f t="shared" ref="D67:E67" si="13">SUM(D68:D71)</f>
        <v>0</v>
      </c>
      <c r="E67" s="27">
        <f t="shared" si="13"/>
        <v>0</v>
      </c>
      <c r="F67" s="28" t="str">
        <f t="shared" si="1"/>
        <v>-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80" t="s">
        <v>2596</v>
      </c>
      <c r="B68" s="34" t="s">
        <v>2597</v>
      </c>
      <c r="C68" s="81" t="s">
        <v>2596</v>
      </c>
      <c r="D68" s="29"/>
      <c r="E68" s="29"/>
      <c r="F68" s="28" t="str">
        <f t="shared" si="1"/>
        <v>-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80" t="s">
        <v>2598</v>
      </c>
      <c r="B69" s="34" t="s">
        <v>2599</v>
      </c>
      <c r="C69" s="81" t="s">
        <v>2598</v>
      </c>
      <c r="D69" s="29"/>
      <c r="E69" s="29"/>
      <c r="F69" s="28" t="str">
        <f t="shared" si="1"/>
        <v>-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80" t="s">
        <v>2600</v>
      </c>
      <c r="B70" s="34" t="s">
        <v>2601</v>
      </c>
      <c r="C70" s="81" t="s">
        <v>2600</v>
      </c>
      <c r="D70" s="29"/>
      <c r="E70" s="29"/>
      <c r="F70" s="28" t="str">
        <f t="shared" si="1"/>
        <v>-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80" t="s">
        <v>2602</v>
      </c>
      <c r="B71" s="34" t="s">
        <v>2603</v>
      </c>
      <c r="C71" s="81" t="s">
        <v>2602</v>
      </c>
      <c r="D71" s="29"/>
      <c r="E71" s="29"/>
      <c r="F71" s="28" t="str">
        <f t="shared" si="1"/>
        <v>-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80" t="s">
        <v>2604</v>
      </c>
      <c r="B72" s="34" t="s">
        <v>2605</v>
      </c>
      <c r="C72" s="81" t="s">
        <v>2604</v>
      </c>
      <c r="D72" s="27">
        <f t="shared" ref="D72:E72" si="14">SUM(D73:D79)</f>
        <v>0</v>
      </c>
      <c r="E72" s="27">
        <f t="shared" si="14"/>
        <v>0</v>
      </c>
      <c r="F72" s="28" t="str">
        <f t="shared" si="1"/>
        <v>-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80" t="s">
        <v>2606</v>
      </c>
      <c r="B73" s="34" t="s">
        <v>2607</v>
      </c>
      <c r="C73" s="81" t="s">
        <v>2606</v>
      </c>
      <c r="D73" s="29"/>
      <c r="E73" s="29"/>
      <c r="F73" s="28" t="str">
        <f t="shared" si="1"/>
        <v>-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80" t="s">
        <v>2608</v>
      </c>
      <c r="B74" s="34" t="s">
        <v>2609</v>
      </c>
      <c r="C74" s="81" t="s">
        <v>2608</v>
      </c>
      <c r="D74" s="29"/>
      <c r="E74" s="29"/>
      <c r="F74" s="28" t="str">
        <f t="shared" si="1"/>
        <v>-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80" t="s">
        <v>2610</v>
      </c>
      <c r="B75" s="34" t="s">
        <v>2611</v>
      </c>
      <c r="C75" s="81" t="s">
        <v>2610</v>
      </c>
      <c r="D75" s="29"/>
      <c r="E75" s="29"/>
      <c r="F75" s="28" t="str">
        <f t="shared" si="1"/>
        <v>-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80" t="s">
        <v>2612</v>
      </c>
      <c r="B76" s="34" t="s">
        <v>2613</v>
      </c>
      <c r="C76" s="81" t="s">
        <v>2612</v>
      </c>
      <c r="D76" s="29"/>
      <c r="E76" s="29"/>
      <c r="F76" s="28" t="str">
        <f t="shared" si="1"/>
        <v>-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80" t="s">
        <v>2614</v>
      </c>
      <c r="B77" s="34" t="s">
        <v>2615</v>
      </c>
      <c r="C77" s="81" t="s">
        <v>2614</v>
      </c>
      <c r="D77" s="29"/>
      <c r="E77" s="29"/>
      <c r="F77" s="28" t="str">
        <f t="shared" si="1"/>
        <v>-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80" t="s">
        <v>2616</v>
      </c>
      <c r="B78" s="34" t="s">
        <v>2617</v>
      </c>
      <c r="C78" s="81" t="s">
        <v>2616</v>
      </c>
      <c r="D78" s="29"/>
      <c r="E78" s="29"/>
      <c r="F78" s="28" t="str">
        <f t="shared" si="1"/>
        <v>-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80" t="s">
        <v>2618</v>
      </c>
      <c r="B79" s="34" t="s">
        <v>2619</v>
      </c>
      <c r="C79" s="81" t="s">
        <v>2618</v>
      </c>
      <c r="D79" s="29"/>
      <c r="E79" s="29"/>
      <c r="F79" s="28" t="str">
        <f t="shared" si="1"/>
        <v>-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80" t="s">
        <v>1998</v>
      </c>
      <c r="B80" s="34" t="s">
        <v>2620</v>
      </c>
      <c r="C80" s="81" t="s">
        <v>1998</v>
      </c>
      <c r="D80" s="29"/>
      <c r="E80" s="29"/>
      <c r="F80" s="28" t="str">
        <f t="shared" si="1"/>
        <v>-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80" t="s">
        <v>2000</v>
      </c>
      <c r="B81" s="34" t="s">
        <v>2621</v>
      </c>
      <c r="C81" s="81" t="s">
        <v>2000</v>
      </c>
      <c r="D81" s="27">
        <f t="shared" ref="D81:E81" si="15">SUM(D82:D87)</f>
        <v>0</v>
      </c>
      <c r="E81" s="27">
        <f t="shared" si="15"/>
        <v>0</v>
      </c>
      <c r="F81" s="28" t="str">
        <f t="shared" si="1"/>
        <v>-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80" t="s">
        <v>2002</v>
      </c>
      <c r="B82" s="34" t="s">
        <v>2622</v>
      </c>
      <c r="C82" s="81" t="s">
        <v>2002</v>
      </c>
      <c r="D82" s="29"/>
      <c r="E82" s="29"/>
      <c r="F82" s="28" t="str">
        <f t="shared" si="1"/>
        <v>-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80" t="s">
        <v>2004</v>
      </c>
      <c r="B83" s="34" t="s">
        <v>2623</v>
      </c>
      <c r="C83" s="81" t="s">
        <v>2004</v>
      </c>
      <c r="D83" s="29"/>
      <c r="E83" s="29"/>
      <c r="F83" s="28" t="str">
        <f t="shared" si="1"/>
        <v>-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80" t="s">
        <v>2006</v>
      </c>
      <c r="B84" s="34" t="s">
        <v>2624</v>
      </c>
      <c r="C84" s="81" t="s">
        <v>2006</v>
      </c>
      <c r="D84" s="29"/>
      <c r="E84" s="29"/>
      <c r="F84" s="28" t="str">
        <f t="shared" si="1"/>
        <v>-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80" t="s">
        <v>2008</v>
      </c>
      <c r="B85" s="34" t="s">
        <v>2625</v>
      </c>
      <c r="C85" s="81" t="s">
        <v>2008</v>
      </c>
      <c r="D85" s="29"/>
      <c r="E85" s="29"/>
      <c r="F85" s="28" t="str">
        <f t="shared" si="1"/>
        <v>-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80" t="s">
        <v>2010</v>
      </c>
      <c r="B86" s="34" t="s">
        <v>2626</v>
      </c>
      <c r="C86" s="81" t="s">
        <v>2010</v>
      </c>
      <c r="D86" s="29"/>
      <c r="E86" s="29"/>
      <c r="F86" s="28" t="str">
        <f t="shared" si="1"/>
        <v>-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80" t="s">
        <v>2012</v>
      </c>
      <c r="B87" s="34" t="s">
        <v>2627</v>
      </c>
      <c r="C87" s="81" t="s">
        <v>2012</v>
      </c>
      <c r="D87" s="29"/>
      <c r="E87" s="29"/>
      <c r="F87" s="28" t="str">
        <f t="shared" si="1"/>
        <v>-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80" t="s">
        <v>2014</v>
      </c>
      <c r="B88" s="34" t="s">
        <v>2628</v>
      </c>
      <c r="C88" s="81" t="s">
        <v>2014</v>
      </c>
      <c r="D88" s="27">
        <f t="shared" ref="D88:E88" si="16">SUM(D89:D94)</f>
        <v>0</v>
      </c>
      <c r="E88" s="27">
        <f t="shared" si="16"/>
        <v>0</v>
      </c>
      <c r="F88" s="28" t="str">
        <f t="shared" si="1"/>
        <v>-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80" t="s">
        <v>2016</v>
      </c>
      <c r="B89" s="34" t="s">
        <v>2629</v>
      </c>
      <c r="C89" s="81" t="s">
        <v>2016</v>
      </c>
      <c r="D89" s="29"/>
      <c r="E89" s="29"/>
      <c r="F89" s="28" t="str">
        <f t="shared" si="1"/>
        <v>-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80" t="s">
        <v>2018</v>
      </c>
      <c r="B90" s="34" t="s">
        <v>2630</v>
      </c>
      <c r="C90" s="81" t="s">
        <v>2018</v>
      </c>
      <c r="D90" s="29"/>
      <c r="E90" s="29"/>
      <c r="F90" s="28" t="str">
        <f t="shared" si="1"/>
        <v>-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80" t="s">
        <v>2020</v>
      </c>
      <c r="B91" s="34" t="s">
        <v>2631</v>
      </c>
      <c r="C91" s="81" t="s">
        <v>2020</v>
      </c>
      <c r="D91" s="29"/>
      <c r="E91" s="29"/>
      <c r="F91" s="28" t="str">
        <f t="shared" si="1"/>
        <v>-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80" t="s">
        <v>2022</v>
      </c>
      <c r="B92" s="34" t="s">
        <v>2632</v>
      </c>
      <c r="C92" s="81" t="s">
        <v>2022</v>
      </c>
      <c r="D92" s="29"/>
      <c r="E92" s="29"/>
      <c r="F92" s="28" t="str">
        <f t="shared" si="1"/>
        <v>-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80" t="s">
        <v>2633</v>
      </c>
      <c r="B93" s="34" t="s">
        <v>2634</v>
      </c>
      <c r="C93" s="81" t="s">
        <v>2633</v>
      </c>
      <c r="D93" s="29"/>
      <c r="E93" s="29"/>
      <c r="F93" s="28" t="str">
        <f t="shared" si="1"/>
        <v>-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80" t="s">
        <v>2635</v>
      </c>
      <c r="B94" s="34" t="s">
        <v>2636</v>
      </c>
      <c r="C94" s="81" t="s">
        <v>2635</v>
      </c>
      <c r="D94" s="29"/>
      <c r="E94" s="29"/>
      <c r="F94" s="28" t="str">
        <f t="shared" si="1"/>
        <v>-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80" t="s">
        <v>2637</v>
      </c>
      <c r="B95" s="34" t="s">
        <v>2638</v>
      </c>
      <c r="C95" s="81" t="s">
        <v>2637</v>
      </c>
      <c r="D95" s="27">
        <f>D96+D100+D105+D110+D111+D112</f>
        <v>0</v>
      </c>
      <c r="E95" s="27">
        <f>E96+E100+E105+E110+E111+E112</f>
        <v>0</v>
      </c>
      <c r="F95" s="28" t="str">
        <f t="shared" si="1"/>
        <v>-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80" t="s">
        <v>2639</v>
      </c>
      <c r="B96" s="34" t="s">
        <v>2640</v>
      </c>
      <c r="C96" s="81" t="s">
        <v>2639</v>
      </c>
      <c r="D96" s="27">
        <f t="shared" ref="D96:E96" si="17">SUM(D97:D99)</f>
        <v>0</v>
      </c>
      <c r="E96" s="27">
        <f t="shared" si="17"/>
        <v>0</v>
      </c>
      <c r="F96" s="28" t="str">
        <f t="shared" si="1"/>
        <v>-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80" t="s">
        <v>2641</v>
      </c>
      <c r="B97" s="34" t="s">
        <v>1557</v>
      </c>
      <c r="C97" s="81" t="s">
        <v>2641</v>
      </c>
      <c r="D97" s="29"/>
      <c r="E97" s="29"/>
      <c r="F97" s="28" t="str">
        <f t="shared" si="1"/>
        <v>-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80" t="s">
        <v>2642</v>
      </c>
      <c r="B98" s="34" t="s">
        <v>2643</v>
      </c>
      <c r="C98" s="81" t="s">
        <v>2642</v>
      </c>
      <c r="D98" s="29"/>
      <c r="E98" s="29"/>
      <c r="F98" s="28" t="str">
        <f t="shared" si="1"/>
        <v>-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80" t="s">
        <v>2644</v>
      </c>
      <c r="B99" s="34" t="s">
        <v>2645</v>
      </c>
      <c r="C99" s="81" t="s">
        <v>2644</v>
      </c>
      <c r="D99" s="29"/>
      <c r="E99" s="29"/>
      <c r="F99" s="28" t="str">
        <f t="shared" si="1"/>
        <v>-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80" t="s">
        <v>2646</v>
      </c>
      <c r="B100" s="34" t="s">
        <v>2647</v>
      </c>
      <c r="C100" s="81" t="s">
        <v>2646</v>
      </c>
      <c r="D100" s="27">
        <f t="shared" ref="D100:E100" si="18">SUM(D101:D104)</f>
        <v>0</v>
      </c>
      <c r="E100" s="27">
        <f t="shared" si="18"/>
        <v>0</v>
      </c>
      <c r="F100" s="28" t="str">
        <f t="shared" si="1"/>
        <v>-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80" t="s">
        <v>2648</v>
      </c>
      <c r="B101" s="34" t="s">
        <v>2649</v>
      </c>
      <c r="C101" s="81" t="s">
        <v>2648</v>
      </c>
      <c r="D101" s="29"/>
      <c r="E101" s="29"/>
      <c r="F101" s="28" t="str">
        <f t="shared" si="1"/>
        <v>-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80" t="s">
        <v>2650</v>
      </c>
      <c r="B102" s="34" t="s">
        <v>2651</v>
      </c>
      <c r="C102" s="81" t="s">
        <v>2650</v>
      </c>
      <c r="D102" s="29"/>
      <c r="E102" s="29"/>
      <c r="F102" s="28" t="str">
        <f t="shared" si="1"/>
        <v>-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80" t="s">
        <v>2652</v>
      </c>
      <c r="B103" s="34" t="s">
        <v>2653</v>
      </c>
      <c r="C103" s="81" t="s">
        <v>2652</v>
      </c>
      <c r="D103" s="29"/>
      <c r="E103" s="29"/>
      <c r="F103" s="28" t="str">
        <f t="shared" si="1"/>
        <v>-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80" t="s">
        <v>2654</v>
      </c>
      <c r="B104" s="34" t="s">
        <v>2655</v>
      </c>
      <c r="C104" s="81" t="s">
        <v>2654</v>
      </c>
      <c r="D104" s="29"/>
      <c r="E104" s="29"/>
      <c r="F104" s="28" t="str">
        <f t="shared" si="1"/>
        <v>-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80" t="s">
        <v>2656</v>
      </c>
      <c r="B105" s="34" t="s">
        <v>2657</v>
      </c>
      <c r="C105" s="81" t="s">
        <v>2656</v>
      </c>
      <c r="D105" s="27">
        <f t="shared" ref="D105:E105" si="19">SUM(D106:D109)</f>
        <v>0</v>
      </c>
      <c r="E105" s="27">
        <f t="shared" si="19"/>
        <v>0</v>
      </c>
      <c r="F105" s="28" t="str">
        <f t="shared" si="1"/>
        <v>-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80" t="s">
        <v>2658</v>
      </c>
      <c r="B106" s="34" t="s">
        <v>2659</v>
      </c>
      <c r="C106" s="81" t="s">
        <v>2658</v>
      </c>
      <c r="D106" s="29"/>
      <c r="E106" s="29"/>
      <c r="F106" s="28" t="str">
        <f t="shared" si="1"/>
        <v>-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80" t="s">
        <v>2660</v>
      </c>
      <c r="B107" s="34" t="s">
        <v>2661</v>
      </c>
      <c r="C107" s="81" t="s">
        <v>2660</v>
      </c>
      <c r="D107" s="29"/>
      <c r="E107" s="29"/>
      <c r="F107" s="28" t="str">
        <f t="shared" si="1"/>
        <v>-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80" t="s">
        <v>2662</v>
      </c>
      <c r="B108" s="34" t="s">
        <v>2663</v>
      </c>
      <c r="C108" s="81" t="s">
        <v>2662</v>
      </c>
      <c r="D108" s="29"/>
      <c r="E108" s="29"/>
      <c r="F108" s="28" t="str">
        <f t="shared" si="1"/>
        <v>-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80" t="s">
        <v>2664</v>
      </c>
      <c r="B109" s="34" t="s">
        <v>2665</v>
      </c>
      <c r="C109" s="81" t="s">
        <v>2664</v>
      </c>
      <c r="D109" s="29"/>
      <c r="E109" s="29"/>
      <c r="F109" s="28" t="str">
        <f t="shared" si="1"/>
        <v>-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80" t="s">
        <v>2666</v>
      </c>
      <c r="B110" s="34" t="s">
        <v>2667</v>
      </c>
      <c r="C110" s="81" t="s">
        <v>2666</v>
      </c>
      <c r="D110" s="29"/>
      <c r="E110" s="29"/>
      <c r="F110" s="28" t="str">
        <f t="shared" si="1"/>
        <v>-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80" t="s">
        <v>2668</v>
      </c>
      <c r="B111" s="34" t="s">
        <v>2669</v>
      </c>
      <c r="C111" s="81" t="s">
        <v>2668</v>
      </c>
      <c r="D111" s="29"/>
      <c r="E111" s="29"/>
      <c r="F111" s="28" t="str">
        <f t="shared" si="1"/>
        <v>-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80" t="s">
        <v>2670</v>
      </c>
      <c r="B112" s="34" t="s">
        <v>2671</v>
      </c>
      <c r="C112" s="81" t="s">
        <v>2670</v>
      </c>
      <c r="D112" s="29"/>
      <c r="E112" s="29"/>
      <c r="F112" s="28" t="str">
        <f t="shared" si="1"/>
        <v>-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80" t="s">
        <v>2672</v>
      </c>
      <c r="B113" s="34" t="s">
        <v>2673</v>
      </c>
      <c r="C113" s="81" t="s">
        <v>2672</v>
      </c>
      <c r="D113" s="27">
        <f t="shared" ref="D113:E113" si="20">SUM(D114:D119)</f>
        <v>0</v>
      </c>
      <c r="E113" s="27">
        <f t="shared" si="20"/>
        <v>0</v>
      </c>
      <c r="F113" s="28" t="str">
        <f t="shared" si="1"/>
        <v>-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80" t="s">
        <v>2674</v>
      </c>
      <c r="B114" s="34" t="s">
        <v>2675</v>
      </c>
      <c r="C114" s="81" t="s">
        <v>2674</v>
      </c>
      <c r="D114" s="29"/>
      <c r="E114" s="29"/>
      <c r="F114" s="28" t="str">
        <f t="shared" si="1"/>
        <v>-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80" t="s">
        <v>2676</v>
      </c>
      <c r="B115" s="34" t="s">
        <v>2677</v>
      </c>
      <c r="C115" s="81" t="s">
        <v>2676</v>
      </c>
      <c r="D115" s="29"/>
      <c r="E115" s="29"/>
      <c r="F115" s="28" t="str">
        <f t="shared" si="1"/>
        <v>-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80" t="s">
        <v>2678</v>
      </c>
      <c r="B116" s="34" t="s">
        <v>2679</v>
      </c>
      <c r="C116" s="81" t="s">
        <v>2678</v>
      </c>
      <c r="D116" s="29"/>
      <c r="E116" s="29"/>
      <c r="F116" s="28" t="str">
        <f t="shared" si="1"/>
        <v>-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80" t="s">
        <v>2680</v>
      </c>
      <c r="B117" s="34" t="s">
        <v>2681</v>
      </c>
      <c r="C117" s="81" t="s">
        <v>2680</v>
      </c>
      <c r="D117" s="29"/>
      <c r="E117" s="29"/>
      <c r="F117" s="28" t="str">
        <f t="shared" si="1"/>
        <v>-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80" t="s">
        <v>2682</v>
      </c>
      <c r="B118" s="34" t="s">
        <v>2683</v>
      </c>
      <c r="C118" s="81" t="s">
        <v>2682</v>
      </c>
      <c r="D118" s="29"/>
      <c r="E118" s="29"/>
      <c r="F118" s="28" t="str">
        <f t="shared" si="1"/>
        <v>-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80" t="s">
        <v>2684</v>
      </c>
      <c r="B119" s="34" t="s">
        <v>2685</v>
      </c>
      <c r="C119" s="81" t="s">
        <v>2684</v>
      </c>
      <c r="D119" s="29"/>
      <c r="E119" s="29"/>
      <c r="F119" s="28" t="str">
        <f t="shared" si="1"/>
        <v>-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80" t="s">
        <v>2686</v>
      </c>
      <c r="B120" s="34" t="s">
        <v>2687</v>
      </c>
      <c r="C120" s="81" t="s">
        <v>2686</v>
      </c>
      <c r="D120" s="27">
        <f t="shared" ref="D120:E120" si="21">D121+D124+D127+D128+SUM(D131:D134)</f>
        <v>0</v>
      </c>
      <c r="E120" s="27">
        <f t="shared" si="21"/>
        <v>0</v>
      </c>
      <c r="F120" s="28" t="str">
        <f t="shared" si="1"/>
        <v>-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80" t="s">
        <v>2688</v>
      </c>
      <c r="B121" s="34" t="s">
        <v>2689</v>
      </c>
      <c r="C121" s="81" t="s">
        <v>2688</v>
      </c>
      <c r="D121" s="27">
        <f t="shared" ref="D121:E121" si="22">SUM(D122:D123)</f>
        <v>0</v>
      </c>
      <c r="E121" s="27">
        <f t="shared" si="22"/>
        <v>0</v>
      </c>
      <c r="F121" s="28" t="str">
        <f t="shared" si="1"/>
        <v>-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80" t="s">
        <v>2690</v>
      </c>
      <c r="B122" s="34" t="s">
        <v>2691</v>
      </c>
      <c r="C122" s="81" t="s">
        <v>2690</v>
      </c>
      <c r="D122" s="29"/>
      <c r="E122" s="29"/>
      <c r="F122" s="28" t="str">
        <f t="shared" si="1"/>
        <v>-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80" t="s">
        <v>2692</v>
      </c>
      <c r="B123" s="34" t="s">
        <v>2693</v>
      </c>
      <c r="C123" s="81" t="s">
        <v>2692</v>
      </c>
      <c r="D123" s="29"/>
      <c r="E123" s="29"/>
      <c r="F123" s="28" t="str">
        <f t="shared" si="1"/>
        <v>-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80" t="s">
        <v>2694</v>
      </c>
      <c r="B124" s="34" t="s">
        <v>2695</v>
      </c>
      <c r="C124" s="81" t="s">
        <v>2694</v>
      </c>
      <c r="D124" s="27">
        <f t="shared" ref="D124:E124" si="23">SUM(D125:D126)</f>
        <v>0</v>
      </c>
      <c r="E124" s="27">
        <f t="shared" si="23"/>
        <v>0</v>
      </c>
      <c r="F124" s="28" t="str">
        <f t="shared" si="1"/>
        <v>-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80" t="s">
        <v>2696</v>
      </c>
      <c r="B125" s="34" t="s">
        <v>2697</v>
      </c>
      <c r="C125" s="81" t="s">
        <v>2696</v>
      </c>
      <c r="D125" s="29"/>
      <c r="E125" s="29"/>
      <c r="F125" s="28" t="str">
        <f t="shared" si="1"/>
        <v>-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80" t="s">
        <v>2698</v>
      </c>
      <c r="B126" s="34" t="s">
        <v>2699</v>
      </c>
      <c r="C126" s="81" t="s">
        <v>2698</v>
      </c>
      <c r="D126" s="29"/>
      <c r="E126" s="29"/>
      <c r="F126" s="28" t="str">
        <f t="shared" si="1"/>
        <v>-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80" t="s">
        <v>2700</v>
      </c>
      <c r="B127" s="34" t="s">
        <v>2701</v>
      </c>
      <c r="C127" s="81" t="s">
        <v>2700</v>
      </c>
      <c r="D127" s="29"/>
      <c r="E127" s="29"/>
      <c r="F127" s="28" t="str">
        <f t="shared" si="1"/>
        <v>-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80" t="s">
        <v>2702</v>
      </c>
      <c r="B128" s="34" t="s">
        <v>2703</v>
      </c>
      <c r="C128" s="81" t="s">
        <v>2702</v>
      </c>
      <c r="D128" s="27">
        <f t="shared" ref="D128:E128" si="24">SUM(D129:D130)</f>
        <v>0</v>
      </c>
      <c r="E128" s="27">
        <f t="shared" si="24"/>
        <v>0</v>
      </c>
      <c r="F128" s="28" t="str">
        <f t="shared" si="1"/>
        <v>-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80" t="s">
        <v>2704</v>
      </c>
      <c r="B129" s="34" t="s">
        <v>2705</v>
      </c>
      <c r="C129" s="81" t="s">
        <v>2704</v>
      </c>
      <c r="D129" s="29"/>
      <c r="E129" s="29"/>
      <c r="F129" s="28" t="str">
        <f t="shared" si="1"/>
        <v>-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80" t="s">
        <v>2706</v>
      </c>
      <c r="B130" s="34" t="s">
        <v>2707</v>
      </c>
      <c r="C130" s="81" t="s">
        <v>2706</v>
      </c>
      <c r="D130" s="29"/>
      <c r="E130" s="29"/>
      <c r="F130" s="28" t="str">
        <f t="shared" si="1"/>
        <v>-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80" t="s">
        <v>2708</v>
      </c>
      <c r="B131" s="34" t="s">
        <v>2709</v>
      </c>
      <c r="C131" s="81" t="s">
        <v>2708</v>
      </c>
      <c r="D131" s="29"/>
      <c r="E131" s="29"/>
      <c r="F131" s="28" t="str">
        <f t="shared" si="1"/>
        <v>-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80" t="s">
        <v>2710</v>
      </c>
      <c r="B132" s="34" t="s">
        <v>2711</v>
      </c>
      <c r="C132" s="81" t="s">
        <v>2710</v>
      </c>
      <c r="D132" s="29"/>
      <c r="E132" s="29"/>
      <c r="F132" s="28" t="str">
        <f t="shared" si="1"/>
        <v>-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80" t="s">
        <v>2712</v>
      </c>
      <c r="B133" s="34" t="s">
        <v>2713</v>
      </c>
      <c r="C133" s="81" t="s">
        <v>2712</v>
      </c>
      <c r="D133" s="29"/>
      <c r="E133" s="29"/>
      <c r="F133" s="28" t="str">
        <f t="shared" si="1"/>
        <v>-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80" t="s">
        <v>2714</v>
      </c>
      <c r="B134" s="34" t="s">
        <v>2715</v>
      </c>
      <c r="C134" s="81" t="s">
        <v>2714</v>
      </c>
      <c r="D134" s="29"/>
      <c r="E134" s="29"/>
      <c r="F134" s="28" t="str">
        <f t="shared" si="1"/>
        <v>-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80" t="s">
        <v>2716</v>
      </c>
      <c r="B135" s="34" t="s">
        <v>2717</v>
      </c>
      <c r="C135" s="81" t="s">
        <v>2716</v>
      </c>
      <c r="D135" s="27">
        <f t="shared" ref="D135:E135" si="25">D136+D139+SUM(D140:D146)</f>
        <v>0</v>
      </c>
      <c r="E135" s="27">
        <f t="shared" si="25"/>
        <v>0</v>
      </c>
      <c r="F135" s="28" t="str">
        <f t="shared" si="1"/>
        <v>-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80" t="s">
        <v>2718</v>
      </c>
      <c r="B136" s="34" t="s">
        <v>2719</v>
      </c>
      <c r="C136" s="81" t="s">
        <v>2718</v>
      </c>
      <c r="D136" s="27">
        <f t="shared" ref="D136:E136" si="26">SUM(D137:D138)</f>
        <v>0</v>
      </c>
      <c r="E136" s="27">
        <f t="shared" si="26"/>
        <v>0</v>
      </c>
      <c r="F136" s="28" t="str">
        <f t="shared" si="1"/>
        <v>-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80" t="s">
        <v>2720</v>
      </c>
      <c r="B137" s="34" t="s">
        <v>2721</v>
      </c>
      <c r="C137" s="81" t="s">
        <v>2720</v>
      </c>
      <c r="D137" s="29"/>
      <c r="E137" s="29"/>
      <c r="F137" s="28" t="str">
        <f t="shared" si="1"/>
        <v>-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80" t="s">
        <v>2722</v>
      </c>
      <c r="B138" s="34" t="s">
        <v>2723</v>
      </c>
      <c r="C138" s="81" t="s">
        <v>2722</v>
      </c>
      <c r="D138" s="29"/>
      <c r="E138" s="29"/>
      <c r="F138" s="28" t="str">
        <f t="shared" si="1"/>
        <v>-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80" t="s">
        <v>2724</v>
      </c>
      <c r="B139" s="34" t="s">
        <v>2725</v>
      </c>
      <c r="C139" s="81" t="s">
        <v>2724</v>
      </c>
      <c r="D139" s="29"/>
      <c r="E139" s="29"/>
      <c r="F139" s="28" t="str">
        <f t="shared" si="1"/>
        <v>-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80" t="s">
        <v>2726</v>
      </c>
      <c r="B140" s="34" t="s">
        <v>2727</v>
      </c>
      <c r="C140" s="81" t="s">
        <v>2726</v>
      </c>
      <c r="D140" s="29"/>
      <c r="E140" s="29"/>
      <c r="F140" s="28" t="str">
        <f t="shared" si="1"/>
        <v>-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80" t="s">
        <v>2728</v>
      </c>
      <c r="B141" s="34" t="s">
        <v>2729</v>
      </c>
      <c r="C141" s="81" t="s">
        <v>2728</v>
      </c>
      <c r="D141" s="29"/>
      <c r="E141" s="29"/>
      <c r="F141" s="28" t="str">
        <f t="shared" si="1"/>
        <v>-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80" t="s">
        <v>2730</v>
      </c>
      <c r="B142" s="34" t="s">
        <v>2731</v>
      </c>
      <c r="C142" s="81" t="s">
        <v>2730</v>
      </c>
      <c r="D142" s="29"/>
      <c r="E142" s="29"/>
      <c r="F142" s="28" t="str">
        <f t="shared" si="1"/>
        <v>-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80" t="s">
        <v>2732</v>
      </c>
      <c r="B143" s="34" t="s">
        <v>1584</v>
      </c>
      <c r="C143" s="81" t="s">
        <v>2732</v>
      </c>
      <c r="D143" s="29"/>
      <c r="E143" s="29"/>
      <c r="F143" s="28" t="str">
        <f t="shared" si="1"/>
        <v>-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80" t="s">
        <v>2733</v>
      </c>
      <c r="B144" s="30" t="s">
        <v>2734</v>
      </c>
      <c r="C144" s="81" t="s">
        <v>2733</v>
      </c>
      <c r="D144" s="29"/>
      <c r="E144" s="29"/>
      <c r="F144" s="28" t="str">
        <f t="shared" si="1"/>
        <v>-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80" t="s">
        <v>2735</v>
      </c>
      <c r="B145" s="34" t="s">
        <v>2736</v>
      </c>
      <c r="C145" s="81" t="s">
        <v>2735</v>
      </c>
      <c r="D145" s="29"/>
      <c r="E145" s="29"/>
      <c r="F145" s="28" t="str">
        <f t="shared" si="1"/>
        <v>-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80" t="s">
        <v>2737</v>
      </c>
      <c r="B146" s="34" t="s">
        <v>2738</v>
      </c>
      <c r="C146" s="81" t="s">
        <v>2737</v>
      </c>
      <c r="D146" s="29"/>
      <c r="E146" s="29"/>
      <c r="F146" s="28" t="str">
        <f t="shared" si="1"/>
        <v>-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95"/>
      <c r="B147" s="96" t="s">
        <v>2739</v>
      </c>
      <c r="C147" s="90" t="s">
        <v>2740</v>
      </c>
      <c r="D147" s="48">
        <f t="shared" ref="D147:E147" si="27">D11+D28+D34+D41+D81+D88+D95+D113+D120+D135</f>
        <v>0</v>
      </c>
      <c r="E147" s="48">
        <f t="shared" si="27"/>
        <v>5482.07</v>
      </c>
      <c r="F147" s="43" t="str">
        <f t="shared" si="1"/>
        <v>-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25">
      <c r="A148" s="3"/>
      <c r="B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25">
      <c r="A149" s="3"/>
      <c r="B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25">
      <c r="A150" s="3"/>
      <c r="B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25">
      <c r="A151" s="3"/>
      <c r="B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25">
      <c r="A152" s="3"/>
      <c r="B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25">
      <c r="A153" s="3"/>
      <c r="B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25">
      <c r="A154" s="3"/>
      <c r="B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25">
      <c r="A155" s="3"/>
      <c r="B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1">
    <mergeCell ref="A1:F1"/>
  </mergeCells>
  <conditionalFormatting sqref="D11:E147">
    <cfRule type="cellIs" dxfId="4" priority="1" operator="lessThan">
      <formula>0</formula>
    </cfRule>
  </conditionalFormatting>
  <conditionalFormatting sqref="C8:D8">
    <cfRule type="cellIs" dxfId="3" priority="2" operator="equal">
      <formula>"Obrazac ima još nezadovoljenih kontrola, provjerite radni list Kontrole"</formula>
    </cfRule>
  </conditionalFormatting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5"/>
  <sheetViews>
    <sheetView zoomScaleNormal="100" workbookViewId="0">
      <selection activeCell="K16" sqref="K16"/>
    </sheetView>
  </sheetViews>
  <sheetFormatPr defaultColWidth="14.42578125" defaultRowHeight="15" x14ac:dyDescent="0.25"/>
  <cols>
    <col min="1" max="1" width="9.28515625" style="2" customWidth="1"/>
    <col min="2" max="2" width="70.7109375" style="2" customWidth="1"/>
    <col min="3" max="3" width="7.85546875" style="68" customWidth="1"/>
    <col min="4" max="4" width="15.28515625" style="2" customWidth="1"/>
    <col min="5" max="5" width="15.7109375" style="2" customWidth="1"/>
    <col min="6" max="6" width="0.85546875" style="2" hidden="1" customWidth="1"/>
    <col min="7" max="7" width="0.85546875" style="2" customWidth="1"/>
    <col min="8" max="25" width="8" style="2" customWidth="1"/>
    <col min="26" max="16384" width="14.42578125" style="2"/>
  </cols>
  <sheetData>
    <row r="1" spans="1:25" ht="48" customHeight="1" x14ac:dyDescent="0.25">
      <c r="A1" s="210" t="s">
        <v>2741</v>
      </c>
      <c r="B1" s="210"/>
      <c r="C1" s="210"/>
      <c r="D1" s="210"/>
      <c r="E1" s="21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 hidden="1" customHeight="1" x14ac:dyDescent="0.25">
      <c r="A2" s="97"/>
      <c r="C2" s="6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hidden="1" customHeight="1" x14ac:dyDescent="0.25">
      <c r="A3" s="5"/>
      <c r="B3" s="93"/>
      <c r="C3" s="6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3"/>
      <c r="B4" s="93"/>
      <c r="C4" s="6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"/>
      <c r="B5" s="9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"/>
      <c r="B6" s="9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hidden="1" customHeight="1" x14ac:dyDescent="0.25">
      <c r="A7" s="3"/>
      <c r="B7" s="9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hidden="1" customHeight="1" x14ac:dyDescent="0.25">
      <c r="A8" s="7"/>
      <c r="B8" s="3"/>
      <c r="C8" s="100"/>
      <c r="D8" s="10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8.25" customHeight="1" x14ac:dyDescent="0.25">
      <c r="A9" s="52" t="s">
        <v>1</v>
      </c>
      <c r="B9" s="53" t="s">
        <v>2</v>
      </c>
      <c r="C9" s="12" t="s">
        <v>3</v>
      </c>
      <c r="D9" s="71" t="s">
        <v>2742</v>
      </c>
      <c r="E9" s="14" t="s">
        <v>2743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5">
        <v>5</v>
      </c>
      <c r="F10" s="3"/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3.5" customHeight="1" x14ac:dyDescent="0.25">
      <c r="A11" s="102" t="s">
        <v>2744</v>
      </c>
      <c r="B11" s="103" t="s">
        <v>2745</v>
      </c>
      <c r="C11" s="77" t="s">
        <v>2744</v>
      </c>
      <c r="D11" s="78">
        <f t="shared" ref="D11:E11" si="0">D12+D28</f>
        <v>0</v>
      </c>
      <c r="E11" s="104">
        <f t="shared" si="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3.5" customHeight="1" x14ac:dyDescent="0.25">
      <c r="A12" s="105" t="s">
        <v>2746</v>
      </c>
      <c r="B12" s="106" t="s">
        <v>2747</v>
      </c>
      <c r="C12" s="81" t="s">
        <v>2746</v>
      </c>
      <c r="D12" s="27">
        <f t="shared" ref="D12:E12" si="1">D13+D20</f>
        <v>0</v>
      </c>
      <c r="E12" s="107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3.5" customHeight="1" x14ac:dyDescent="0.25">
      <c r="A13" s="105" t="s">
        <v>560</v>
      </c>
      <c r="B13" s="106" t="s">
        <v>2748</v>
      </c>
      <c r="C13" s="81" t="s">
        <v>2749</v>
      </c>
      <c r="D13" s="27">
        <f t="shared" ref="D13:E13" si="2">SUM(D14:D19)</f>
        <v>0</v>
      </c>
      <c r="E13" s="107">
        <f t="shared" si="2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3.5" customHeight="1" x14ac:dyDescent="0.25">
      <c r="A14" s="105" t="s">
        <v>560</v>
      </c>
      <c r="B14" s="106" t="s">
        <v>2750</v>
      </c>
      <c r="C14" s="81" t="s">
        <v>2751</v>
      </c>
      <c r="D14" s="29"/>
      <c r="E14" s="6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3.5" customHeight="1" x14ac:dyDescent="0.25">
      <c r="A15" s="105" t="s">
        <v>560</v>
      </c>
      <c r="B15" s="106" t="s">
        <v>2752</v>
      </c>
      <c r="C15" s="81" t="s">
        <v>2753</v>
      </c>
      <c r="D15" s="29"/>
      <c r="E15" s="6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3.5" customHeight="1" x14ac:dyDescent="0.25">
      <c r="A16" s="105" t="s">
        <v>560</v>
      </c>
      <c r="B16" s="106" t="s">
        <v>1991</v>
      </c>
      <c r="C16" s="81" t="s">
        <v>2754</v>
      </c>
      <c r="D16" s="29"/>
      <c r="E16" s="6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5" customHeight="1" x14ac:dyDescent="0.25">
      <c r="A17" s="105" t="s">
        <v>560</v>
      </c>
      <c r="B17" s="108" t="s">
        <v>343</v>
      </c>
      <c r="C17" s="81" t="s">
        <v>2755</v>
      </c>
      <c r="D17" s="29"/>
      <c r="E17" s="6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 x14ac:dyDescent="0.25">
      <c r="A18" s="105" t="s">
        <v>560</v>
      </c>
      <c r="B18" s="106" t="s">
        <v>2756</v>
      </c>
      <c r="C18" s="81" t="s">
        <v>2757</v>
      </c>
      <c r="D18" s="29"/>
      <c r="E18" s="6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5" customHeight="1" x14ac:dyDescent="0.25">
      <c r="A19" s="105" t="s">
        <v>560</v>
      </c>
      <c r="B19" s="106" t="s">
        <v>2758</v>
      </c>
      <c r="C19" s="81" t="s">
        <v>2759</v>
      </c>
      <c r="D19" s="29"/>
      <c r="E19" s="6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.5" customHeight="1" x14ac:dyDescent="0.25">
      <c r="A20" s="105" t="s">
        <v>560</v>
      </c>
      <c r="B20" s="106" t="s">
        <v>2760</v>
      </c>
      <c r="C20" s="81" t="s">
        <v>2761</v>
      </c>
      <c r="D20" s="27"/>
      <c r="E20" s="10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 x14ac:dyDescent="0.25">
      <c r="A21" s="105" t="s">
        <v>560</v>
      </c>
      <c r="B21" s="106" t="s">
        <v>2762</v>
      </c>
      <c r="C21" s="81" t="s">
        <v>2763</v>
      </c>
      <c r="D21" s="29"/>
      <c r="E21" s="6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 x14ac:dyDescent="0.25">
      <c r="A22" s="105" t="s">
        <v>560</v>
      </c>
      <c r="B22" s="106" t="s">
        <v>2764</v>
      </c>
      <c r="C22" s="81" t="s">
        <v>2765</v>
      </c>
      <c r="D22" s="29"/>
      <c r="E22" s="6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5">
      <c r="A23" s="105" t="s">
        <v>560</v>
      </c>
      <c r="B23" s="106" t="s">
        <v>2766</v>
      </c>
      <c r="C23" s="81" t="s">
        <v>2767</v>
      </c>
      <c r="D23" s="29"/>
      <c r="E23" s="6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5" customHeight="1" x14ac:dyDescent="0.25">
      <c r="A24" s="105" t="s">
        <v>560</v>
      </c>
      <c r="B24" s="106" t="s">
        <v>2768</v>
      </c>
      <c r="C24" s="81" t="s">
        <v>2769</v>
      </c>
      <c r="D24" s="29"/>
      <c r="E24" s="6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customHeight="1" x14ac:dyDescent="0.25">
      <c r="A25" s="105" t="s">
        <v>560</v>
      </c>
      <c r="B25" s="106" t="s">
        <v>2770</v>
      </c>
      <c r="C25" s="81" t="s">
        <v>2771</v>
      </c>
      <c r="D25" s="29"/>
      <c r="E25" s="6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customHeight="1" x14ac:dyDescent="0.25">
      <c r="A26" s="105" t="s">
        <v>560</v>
      </c>
      <c r="B26" s="106" t="s">
        <v>2772</v>
      </c>
      <c r="C26" s="81" t="s">
        <v>2773</v>
      </c>
      <c r="D26" s="29"/>
      <c r="E26" s="6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customHeight="1" x14ac:dyDescent="0.25">
      <c r="A27" s="105" t="s">
        <v>560</v>
      </c>
      <c r="B27" s="106" t="s">
        <v>2774</v>
      </c>
      <c r="C27" s="81" t="s">
        <v>2775</v>
      </c>
      <c r="D27" s="29"/>
      <c r="E27" s="6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customHeight="1" x14ac:dyDescent="0.25">
      <c r="A28" s="105" t="s">
        <v>2776</v>
      </c>
      <c r="B28" s="106" t="s">
        <v>2777</v>
      </c>
      <c r="C28" s="81" t="s">
        <v>2776</v>
      </c>
      <c r="D28" s="27">
        <f t="shared" ref="D28:E28" si="3">D29+D36</f>
        <v>0</v>
      </c>
      <c r="E28" s="107">
        <f t="shared" si="3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customHeight="1" x14ac:dyDescent="0.25">
      <c r="A29" s="105" t="s">
        <v>560</v>
      </c>
      <c r="B29" s="106" t="s">
        <v>2778</v>
      </c>
      <c r="C29" s="81" t="s">
        <v>2779</v>
      </c>
      <c r="D29" s="27">
        <f t="shared" ref="D29:E29" si="4">SUM(D30:D35)</f>
        <v>0</v>
      </c>
      <c r="E29" s="107">
        <f t="shared" si="4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customHeight="1" x14ac:dyDescent="0.25">
      <c r="A30" s="105" t="s">
        <v>560</v>
      </c>
      <c r="B30" s="106" t="s">
        <v>2750</v>
      </c>
      <c r="C30" s="81" t="s">
        <v>2780</v>
      </c>
      <c r="D30" s="29"/>
      <c r="E30" s="6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customHeight="1" x14ac:dyDescent="0.25">
      <c r="A31" s="105" t="s">
        <v>560</v>
      </c>
      <c r="B31" s="106" t="s">
        <v>2752</v>
      </c>
      <c r="C31" s="81" t="s">
        <v>2781</v>
      </c>
      <c r="D31" s="29"/>
      <c r="E31" s="6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customHeight="1" x14ac:dyDescent="0.25">
      <c r="A32" s="105" t="s">
        <v>560</v>
      </c>
      <c r="B32" s="106" t="s">
        <v>1991</v>
      </c>
      <c r="C32" s="81" t="s">
        <v>2782</v>
      </c>
      <c r="D32" s="29"/>
      <c r="E32" s="6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customHeight="1" x14ac:dyDescent="0.25">
      <c r="A33" s="105" t="s">
        <v>560</v>
      </c>
      <c r="B33" s="108" t="s">
        <v>343</v>
      </c>
      <c r="C33" s="81" t="s">
        <v>2783</v>
      </c>
      <c r="D33" s="29"/>
      <c r="E33" s="6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customHeight="1" x14ac:dyDescent="0.25">
      <c r="A34" s="105" t="s">
        <v>560</v>
      </c>
      <c r="B34" s="106" t="s">
        <v>2756</v>
      </c>
      <c r="C34" s="81" t="s">
        <v>2784</v>
      </c>
      <c r="D34" s="29"/>
      <c r="E34" s="6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 x14ac:dyDescent="0.25">
      <c r="A35" s="105" t="s">
        <v>560</v>
      </c>
      <c r="B35" s="106" t="s">
        <v>2758</v>
      </c>
      <c r="C35" s="81" t="s">
        <v>2785</v>
      </c>
      <c r="D35" s="29"/>
      <c r="E35" s="6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 x14ac:dyDescent="0.25">
      <c r="A36" s="105" t="s">
        <v>560</v>
      </c>
      <c r="B36" s="106" t="s">
        <v>2786</v>
      </c>
      <c r="C36" s="81" t="s">
        <v>2787</v>
      </c>
      <c r="D36" s="27">
        <f t="shared" ref="D36:E36" si="5">SUM(D37:D43)</f>
        <v>0</v>
      </c>
      <c r="E36" s="107">
        <f t="shared" si="5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 x14ac:dyDescent="0.25">
      <c r="A37" s="105" t="s">
        <v>560</v>
      </c>
      <c r="B37" s="106" t="s">
        <v>2762</v>
      </c>
      <c r="C37" s="81" t="s">
        <v>2788</v>
      </c>
      <c r="D37" s="29"/>
      <c r="E37" s="6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 x14ac:dyDescent="0.25">
      <c r="A38" s="105" t="s">
        <v>560</v>
      </c>
      <c r="B38" s="106" t="s">
        <v>2764</v>
      </c>
      <c r="C38" s="81" t="s">
        <v>2789</v>
      </c>
      <c r="D38" s="29"/>
      <c r="E38" s="6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 x14ac:dyDescent="0.25">
      <c r="A39" s="105" t="s">
        <v>560</v>
      </c>
      <c r="B39" s="106" t="s">
        <v>2766</v>
      </c>
      <c r="C39" s="81" t="s">
        <v>2790</v>
      </c>
      <c r="D39" s="29"/>
      <c r="E39" s="6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customHeight="1" x14ac:dyDescent="0.25">
      <c r="A40" s="105" t="s">
        <v>560</v>
      </c>
      <c r="B40" s="106" t="s">
        <v>2768</v>
      </c>
      <c r="C40" s="81" t="s">
        <v>2791</v>
      </c>
      <c r="D40" s="29"/>
      <c r="E40" s="6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customHeight="1" x14ac:dyDescent="0.25">
      <c r="A41" s="105" t="s">
        <v>560</v>
      </c>
      <c r="B41" s="106" t="s">
        <v>2770</v>
      </c>
      <c r="C41" s="81" t="s">
        <v>2792</v>
      </c>
      <c r="D41" s="29"/>
      <c r="E41" s="6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customHeight="1" x14ac:dyDescent="0.25">
      <c r="A42" s="105" t="s">
        <v>560</v>
      </c>
      <c r="B42" s="106" t="s">
        <v>2772</v>
      </c>
      <c r="C42" s="81" t="s">
        <v>2793</v>
      </c>
      <c r="D42" s="29"/>
      <c r="E42" s="6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customHeight="1" x14ac:dyDescent="0.25">
      <c r="A43" s="105" t="s">
        <v>560</v>
      </c>
      <c r="B43" s="106" t="s">
        <v>2774</v>
      </c>
      <c r="C43" s="81" t="s">
        <v>2794</v>
      </c>
      <c r="D43" s="29"/>
      <c r="E43" s="6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customHeight="1" x14ac:dyDescent="0.25">
      <c r="A44" s="105" t="s">
        <v>2795</v>
      </c>
      <c r="B44" s="106" t="s">
        <v>2796</v>
      </c>
      <c r="C44" s="81" t="s">
        <v>2795</v>
      </c>
      <c r="D44" s="27">
        <f t="shared" ref="D44:E44" si="6">D45+D50</f>
        <v>0</v>
      </c>
      <c r="E44" s="107">
        <f t="shared" si="6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customHeight="1" x14ac:dyDescent="0.25">
      <c r="A45" s="105" t="s">
        <v>2797</v>
      </c>
      <c r="B45" s="106" t="s">
        <v>2798</v>
      </c>
      <c r="C45" s="81" t="s">
        <v>2797</v>
      </c>
      <c r="D45" s="27">
        <f t="shared" ref="D45:E45" si="7">SUM(D46:D49)</f>
        <v>0</v>
      </c>
      <c r="E45" s="107">
        <f t="shared" si="7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customHeight="1" x14ac:dyDescent="0.25">
      <c r="A46" s="105" t="s">
        <v>560</v>
      </c>
      <c r="B46" s="106" t="s">
        <v>2799</v>
      </c>
      <c r="C46" s="81" t="s">
        <v>2800</v>
      </c>
      <c r="D46" s="29"/>
      <c r="E46" s="6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customHeight="1" x14ac:dyDescent="0.25">
      <c r="A47" s="105" t="s">
        <v>560</v>
      </c>
      <c r="B47" s="106" t="s">
        <v>2250</v>
      </c>
      <c r="C47" s="81" t="s">
        <v>2801</v>
      </c>
      <c r="D47" s="29"/>
      <c r="E47" s="6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customHeight="1" x14ac:dyDescent="0.25">
      <c r="A48" s="105" t="s">
        <v>560</v>
      </c>
      <c r="B48" s="106" t="s">
        <v>2802</v>
      </c>
      <c r="C48" s="81" t="s">
        <v>2803</v>
      </c>
      <c r="D48" s="29"/>
      <c r="E48" s="6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customHeight="1" x14ac:dyDescent="0.25">
      <c r="A49" s="105" t="s">
        <v>560</v>
      </c>
      <c r="B49" s="106" t="s">
        <v>2804</v>
      </c>
      <c r="C49" s="81" t="s">
        <v>2805</v>
      </c>
      <c r="D49" s="29"/>
      <c r="E49" s="6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customHeight="1" x14ac:dyDescent="0.25">
      <c r="A50" s="105" t="s">
        <v>2806</v>
      </c>
      <c r="B50" s="106" t="s">
        <v>2807</v>
      </c>
      <c r="C50" s="81" t="s">
        <v>2806</v>
      </c>
      <c r="D50" s="27">
        <f t="shared" ref="D50:E50" si="8">SUM(D51:D54)</f>
        <v>0</v>
      </c>
      <c r="E50" s="107">
        <f t="shared" si="8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customHeight="1" x14ac:dyDescent="0.25">
      <c r="A51" s="105" t="s">
        <v>560</v>
      </c>
      <c r="B51" s="106" t="s">
        <v>2799</v>
      </c>
      <c r="C51" s="81" t="s">
        <v>2808</v>
      </c>
      <c r="D51" s="29"/>
      <c r="E51" s="6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 x14ac:dyDescent="0.25">
      <c r="A52" s="105" t="s">
        <v>560</v>
      </c>
      <c r="B52" s="106" t="s">
        <v>2250</v>
      </c>
      <c r="C52" s="81" t="s">
        <v>2809</v>
      </c>
      <c r="D52" s="29"/>
      <c r="E52" s="6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customHeight="1" x14ac:dyDescent="0.25">
      <c r="A53" s="105" t="s">
        <v>560</v>
      </c>
      <c r="B53" s="106" t="s">
        <v>2802</v>
      </c>
      <c r="C53" s="81" t="s">
        <v>2810</v>
      </c>
      <c r="D53" s="29"/>
      <c r="E53" s="6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 x14ac:dyDescent="0.25">
      <c r="A54" s="109"/>
      <c r="B54" s="110" t="s">
        <v>2804</v>
      </c>
      <c r="C54" s="90" t="s">
        <v>2811</v>
      </c>
      <c r="D54" s="42"/>
      <c r="E54" s="6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" customHeight="1" x14ac:dyDescent="0.25">
      <c r="A55" s="3"/>
      <c r="B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" customHeight="1" x14ac:dyDescent="0.25">
      <c r="A56" s="15"/>
      <c r="B56" s="15"/>
      <c r="C56" s="11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 x14ac:dyDescent="0.25">
      <c r="A57" s="3"/>
      <c r="B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" customHeight="1" x14ac:dyDescent="0.25">
      <c r="A58" s="3"/>
      <c r="B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" customHeight="1" x14ac:dyDescent="0.25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" customHeight="1" x14ac:dyDescent="0.25">
      <c r="A60" s="3"/>
      <c r="B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" customHeight="1" x14ac:dyDescent="0.25">
      <c r="A61" s="3"/>
      <c r="B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" customHeight="1" x14ac:dyDescent="0.25">
      <c r="A62" s="3"/>
      <c r="B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" customHeight="1" x14ac:dyDescent="0.25">
      <c r="A63" s="3"/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" customHeight="1" x14ac:dyDescent="0.25">
      <c r="A64" s="3"/>
      <c r="B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" customHeight="1" x14ac:dyDescent="0.25">
      <c r="A65" s="3"/>
      <c r="B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" customHeight="1" x14ac:dyDescent="0.25">
      <c r="A66" s="3"/>
      <c r="B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" customHeight="1" x14ac:dyDescent="0.25">
      <c r="A67" s="3"/>
      <c r="B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" customHeight="1" x14ac:dyDescent="0.25">
      <c r="A68" s="3"/>
      <c r="B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" customHeight="1" x14ac:dyDescent="0.25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" customHeight="1" x14ac:dyDescent="0.25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" customHeight="1" x14ac:dyDescent="0.25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" customHeight="1" x14ac:dyDescent="0.25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" customHeight="1" x14ac:dyDescent="0.25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" customHeight="1" x14ac:dyDescent="0.25">
      <c r="A74" s="3"/>
      <c r="B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" customHeight="1" x14ac:dyDescent="0.25">
      <c r="A75" s="3"/>
      <c r="B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" customHeight="1" x14ac:dyDescent="0.25">
      <c r="A76" s="3"/>
      <c r="B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" customHeight="1" x14ac:dyDescent="0.25">
      <c r="A77" s="3"/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" customHeight="1" x14ac:dyDescent="0.25">
      <c r="A78" s="3"/>
      <c r="B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" customHeight="1" x14ac:dyDescent="0.25">
      <c r="A79" s="3"/>
      <c r="B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" customHeight="1" x14ac:dyDescent="0.25">
      <c r="A80" s="3"/>
      <c r="B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" customHeight="1" x14ac:dyDescent="0.25">
      <c r="A81" s="3"/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" customHeight="1" x14ac:dyDescent="0.25">
      <c r="A82" s="3"/>
      <c r="B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" customHeight="1" x14ac:dyDescent="0.25">
      <c r="A83" s="3"/>
      <c r="B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" customHeight="1" x14ac:dyDescent="0.25">
      <c r="A84" s="3"/>
      <c r="B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" customHeight="1" x14ac:dyDescent="0.25">
      <c r="A85" s="3"/>
      <c r="B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" customHeight="1" x14ac:dyDescent="0.25">
      <c r="A86" s="3"/>
      <c r="B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" customHeight="1" x14ac:dyDescent="0.25">
      <c r="A87" s="3"/>
      <c r="B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" customHeight="1" x14ac:dyDescent="0.25">
      <c r="A88" s="3"/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" customHeight="1" x14ac:dyDescent="0.25">
      <c r="A89" s="3"/>
      <c r="B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" customHeight="1" x14ac:dyDescent="0.25">
      <c r="A90" s="3"/>
      <c r="B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" customHeight="1" x14ac:dyDescent="0.25">
      <c r="A91" s="3"/>
      <c r="B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" customHeight="1" x14ac:dyDescent="0.25">
      <c r="A92" s="3"/>
      <c r="B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" customHeight="1" x14ac:dyDescent="0.25">
      <c r="A93" s="3"/>
      <c r="B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" customHeight="1" x14ac:dyDescent="0.25">
      <c r="A94" s="3"/>
      <c r="B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" customHeight="1" x14ac:dyDescent="0.25">
      <c r="A95" s="3"/>
      <c r="B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" customHeight="1" x14ac:dyDescent="0.25">
      <c r="A96" s="3"/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" customHeight="1" x14ac:dyDescent="0.25">
      <c r="A97" s="3"/>
      <c r="B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" customHeight="1" x14ac:dyDescent="0.25">
      <c r="A98" s="3"/>
      <c r="B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" customHeight="1" x14ac:dyDescent="0.25">
      <c r="A99" s="3"/>
      <c r="B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" customHeight="1" x14ac:dyDescent="0.25">
      <c r="A100" s="3"/>
      <c r="B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" customHeight="1" x14ac:dyDescent="0.25">
      <c r="A101" s="3"/>
      <c r="B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" customHeight="1" x14ac:dyDescent="0.25">
      <c r="A102" s="3"/>
      <c r="B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" customHeight="1" x14ac:dyDescent="0.25">
      <c r="A103" s="3"/>
      <c r="B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" customHeight="1" x14ac:dyDescent="0.25">
      <c r="A104" s="3"/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" customHeight="1" x14ac:dyDescent="0.25">
      <c r="A105" s="3"/>
      <c r="B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" customHeight="1" x14ac:dyDescent="0.25">
      <c r="A106" s="3"/>
      <c r="B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" customHeight="1" x14ac:dyDescent="0.25">
      <c r="A107" s="3"/>
      <c r="B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" customHeight="1" x14ac:dyDescent="0.25">
      <c r="A108" s="3"/>
      <c r="B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" customHeight="1" x14ac:dyDescent="0.25">
      <c r="A109" s="3"/>
      <c r="B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" customHeight="1" x14ac:dyDescent="0.25">
      <c r="A110" s="3"/>
      <c r="B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" customHeight="1" x14ac:dyDescent="0.25">
      <c r="A111" s="3"/>
      <c r="B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" customHeight="1" x14ac:dyDescent="0.25">
      <c r="A112" s="3"/>
      <c r="B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" customHeight="1" x14ac:dyDescent="0.25">
      <c r="A113" s="3"/>
      <c r="B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" customHeight="1" x14ac:dyDescent="0.25">
      <c r="A114" s="3"/>
      <c r="B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" customHeight="1" x14ac:dyDescent="0.25">
      <c r="A115" s="3"/>
      <c r="B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" customHeight="1" x14ac:dyDescent="0.25">
      <c r="A116" s="3"/>
      <c r="B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" customHeight="1" x14ac:dyDescent="0.25">
      <c r="A117" s="3"/>
      <c r="B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" customHeight="1" x14ac:dyDescent="0.25">
      <c r="A118" s="3"/>
      <c r="B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" customHeight="1" x14ac:dyDescent="0.25">
      <c r="A119" s="3"/>
      <c r="B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" customHeight="1" x14ac:dyDescent="0.25">
      <c r="A120" s="3"/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" customHeight="1" x14ac:dyDescent="0.25">
      <c r="A121" s="3"/>
      <c r="B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" customHeight="1" x14ac:dyDescent="0.25">
      <c r="A122" s="3"/>
      <c r="B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" customHeight="1" x14ac:dyDescent="0.25">
      <c r="A123" s="3"/>
      <c r="B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" customHeight="1" x14ac:dyDescent="0.25">
      <c r="A124" s="3"/>
      <c r="B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" customHeight="1" x14ac:dyDescent="0.25">
      <c r="A125" s="3"/>
      <c r="B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" customHeight="1" x14ac:dyDescent="0.25">
      <c r="A126" s="3"/>
      <c r="B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" customHeight="1" x14ac:dyDescent="0.25">
      <c r="A127" s="3"/>
      <c r="B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" customHeight="1" x14ac:dyDescent="0.25">
      <c r="A128" s="3"/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" customHeight="1" x14ac:dyDescent="0.25">
      <c r="A129" s="3"/>
      <c r="B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" customHeight="1" x14ac:dyDescent="0.25">
      <c r="A130" s="3"/>
      <c r="B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" customHeight="1" x14ac:dyDescent="0.25">
      <c r="A131" s="3"/>
      <c r="B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" customHeight="1" x14ac:dyDescent="0.25">
      <c r="A132" s="3"/>
      <c r="B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" customHeight="1" x14ac:dyDescent="0.25">
      <c r="A133" s="3"/>
      <c r="B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" customHeight="1" x14ac:dyDescent="0.25">
      <c r="A134" s="3"/>
      <c r="B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" customHeight="1" x14ac:dyDescent="0.25">
      <c r="A135" s="3"/>
      <c r="B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" customHeight="1" x14ac:dyDescent="0.25">
      <c r="A136" s="3"/>
      <c r="B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" customHeight="1" x14ac:dyDescent="0.25">
      <c r="A137" s="3"/>
      <c r="B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" customHeight="1" x14ac:dyDescent="0.25">
      <c r="A138" s="3"/>
      <c r="B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" customHeight="1" x14ac:dyDescent="0.25">
      <c r="A139" s="3"/>
      <c r="B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" customHeight="1" x14ac:dyDescent="0.25">
      <c r="A140" s="3"/>
      <c r="B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" customHeight="1" x14ac:dyDescent="0.25">
      <c r="A141" s="3"/>
      <c r="B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" customHeight="1" x14ac:dyDescent="0.25">
      <c r="A142" s="3"/>
      <c r="B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" customHeight="1" x14ac:dyDescent="0.25">
      <c r="A143" s="3"/>
      <c r="B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" customHeight="1" x14ac:dyDescent="0.25">
      <c r="A144" s="3"/>
      <c r="B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" customHeight="1" x14ac:dyDescent="0.25">
      <c r="A145" s="3"/>
      <c r="B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" customHeight="1" x14ac:dyDescent="0.25">
      <c r="A146" s="3"/>
      <c r="B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" customHeight="1" x14ac:dyDescent="0.25">
      <c r="A147" s="3"/>
      <c r="B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" customHeight="1" x14ac:dyDescent="0.25">
      <c r="A148" s="3"/>
      <c r="B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" customHeight="1" x14ac:dyDescent="0.25">
      <c r="A149" s="3"/>
      <c r="B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" customHeight="1" x14ac:dyDescent="0.25">
      <c r="A150" s="3"/>
      <c r="B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5">
      <c r="A151" s="3"/>
      <c r="B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5">
      <c r="A152" s="3"/>
      <c r="B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5">
      <c r="A153" s="3"/>
      <c r="B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5">
      <c r="A154" s="3"/>
      <c r="B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5">
      <c r="A155" s="3"/>
      <c r="B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5">
      <c r="A156" s="3"/>
      <c r="B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5">
      <c r="A157" s="3"/>
      <c r="B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5">
      <c r="A158" s="3"/>
      <c r="B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5">
      <c r="A159" s="3"/>
      <c r="B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5">
      <c r="A160" s="3"/>
      <c r="B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5">
      <c r="A161" s="3"/>
      <c r="B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5">
      <c r="A162" s="3"/>
      <c r="B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5">
      <c r="A163" s="3"/>
      <c r="B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5">
      <c r="A164" s="3"/>
      <c r="B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5">
      <c r="A165" s="3"/>
      <c r="B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5">
      <c r="A166" s="3"/>
      <c r="B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5">
      <c r="A167" s="3"/>
      <c r="B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5">
      <c r="A168" s="3"/>
      <c r="B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5">
      <c r="A169" s="3"/>
      <c r="B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5">
      <c r="A170" s="3"/>
      <c r="B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5">
      <c r="A171" s="3"/>
      <c r="B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5">
      <c r="A172" s="3"/>
      <c r="B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5">
      <c r="A173" s="3"/>
      <c r="B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5">
      <c r="A174" s="3"/>
      <c r="B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5">
      <c r="A175" s="3"/>
      <c r="B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5">
      <c r="A176" s="3"/>
      <c r="B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5">
      <c r="A177" s="3"/>
      <c r="B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5">
      <c r="A178" s="3"/>
      <c r="B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5">
      <c r="A179" s="3"/>
      <c r="B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5">
      <c r="A180" s="3"/>
      <c r="B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5">
      <c r="A181" s="3"/>
      <c r="B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5">
      <c r="A182" s="3"/>
      <c r="B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5">
      <c r="A183" s="3"/>
      <c r="B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5">
      <c r="A184" s="3"/>
      <c r="B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5">
      <c r="A185" s="3"/>
      <c r="B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5">
      <c r="A186" s="3"/>
      <c r="B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5">
      <c r="A187" s="3"/>
      <c r="B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5">
      <c r="A188" s="3"/>
      <c r="B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5">
      <c r="A189" s="3"/>
      <c r="B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5">
      <c r="A190" s="3"/>
      <c r="B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5">
      <c r="A191" s="3"/>
      <c r="B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5">
      <c r="A192" s="3"/>
      <c r="B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5">
      <c r="A193" s="3"/>
      <c r="B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5">
      <c r="A194" s="3"/>
      <c r="B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5">
      <c r="A195" s="3"/>
      <c r="B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5">
      <c r="A196" s="3"/>
      <c r="B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5">
      <c r="A197" s="3"/>
      <c r="B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5">
      <c r="A198" s="3"/>
      <c r="B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5">
      <c r="A199" s="3"/>
      <c r="B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5">
      <c r="A200" s="3"/>
      <c r="B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5">
      <c r="A201" s="3"/>
      <c r="B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5">
      <c r="A202" s="3"/>
      <c r="B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5">
      <c r="A203" s="3"/>
      <c r="B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5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5">
      <c r="A205" s="3"/>
      <c r="B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5">
      <c r="A206" s="3"/>
      <c r="B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5">
      <c r="A207" s="3"/>
      <c r="B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5">
      <c r="A208" s="3"/>
      <c r="B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5">
      <c r="A209" s="3"/>
      <c r="B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5">
      <c r="A210" s="3"/>
      <c r="B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5">
      <c r="A211" s="3"/>
      <c r="B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5">
      <c r="A212" s="3"/>
      <c r="B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5">
      <c r="A213" s="3"/>
      <c r="B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5">
      <c r="A214" s="3"/>
      <c r="B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5">
      <c r="A215" s="3"/>
      <c r="B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5">
      <c r="A216" s="3"/>
      <c r="B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5">
      <c r="A217" s="3"/>
      <c r="B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5">
      <c r="A218" s="3"/>
      <c r="B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5">
      <c r="A219" s="3"/>
      <c r="B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5">
      <c r="A220" s="3"/>
      <c r="B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5">
      <c r="A221" s="3"/>
      <c r="B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5">
      <c r="A222" s="3"/>
      <c r="B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5">
      <c r="A223" s="3"/>
      <c r="B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5">
      <c r="A224" s="3"/>
      <c r="B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5">
      <c r="A225" s="3"/>
      <c r="B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5">
      <c r="A226" s="3"/>
      <c r="B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 x14ac:dyDescent="0.25">
      <c r="A227" s="3"/>
      <c r="B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 x14ac:dyDescent="0.25">
      <c r="A228" s="3"/>
      <c r="B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5">
      <c r="A229" s="3"/>
      <c r="B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5">
      <c r="A230" s="3"/>
      <c r="B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5">
      <c r="A231" s="3"/>
      <c r="B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5">
      <c r="A232" s="3"/>
      <c r="B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5">
      <c r="A233" s="3"/>
      <c r="B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5">
      <c r="A234" s="3"/>
      <c r="B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5">
      <c r="A235" s="3"/>
      <c r="B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5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5">
      <c r="A237" s="3"/>
      <c r="B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5">
      <c r="A238" s="3"/>
      <c r="B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5">
      <c r="A239" s="3"/>
      <c r="B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5">
      <c r="A240" s="3"/>
      <c r="B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5">
      <c r="A241" s="3"/>
      <c r="B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5">
      <c r="A242" s="3"/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5">
      <c r="A243" s="3"/>
      <c r="B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5">
      <c r="A244" s="3"/>
      <c r="B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5">
      <c r="A245" s="3"/>
      <c r="B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5">
      <c r="A246" s="3"/>
      <c r="B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5">
      <c r="A247" s="3"/>
      <c r="B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5">
      <c r="A248" s="3"/>
      <c r="B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5">
      <c r="A249" s="3"/>
      <c r="B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5">
      <c r="A250" s="3"/>
      <c r="B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5">
      <c r="A251" s="3"/>
      <c r="B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5">
      <c r="A252" s="3"/>
      <c r="B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5">
      <c r="A253" s="3"/>
      <c r="B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5">
      <c r="A254" s="3"/>
      <c r="B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5">
      <c r="A255" s="3"/>
      <c r="B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5">
      <c r="A256" s="3"/>
      <c r="B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5">
      <c r="A257" s="3"/>
      <c r="B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5">
      <c r="A258" s="3"/>
      <c r="B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5">
      <c r="A259" s="3"/>
      <c r="B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5">
      <c r="A260" s="3"/>
      <c r="B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5">
      <c r="A261" s="3"/>
      <c r="B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5">
      <c r="A262" s="3"/>
      <c r="B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5">
      <c r="A263" s="3"/>
      <c r="B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5">
      <c r="A264" s="3"/>
      <c r="B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 x14ac:dyDescent="0.25">
      <c r="A265" s="3"/>
      <c r="B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5">
      <c r="A266" s="3"/>
      <c r="B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5">
      <c r="A267" s="3"/>
      <c r="B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5">
      <c r="A268" s="3"/>
      <c r="B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5">
      <c r="A269" s="3"/>
      <c r="B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5">
      <c r="A270" s="3"/>
      <c r="B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5">
      <c r="A271" s="3"/>
      <c r="B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5">
      <c r="A272" s="3"/>
      <c r="B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5">
      <c r="A273" s="3"/>
      <c r="B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5">
      <c r="A274" s="3"/>
      <c r="B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5">
      <c r="A275" s="3"/>
      <c r="B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5">
      <c r="A276" s="3"/>
      <c r="B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5">
      <c r="A277" s="3"/>
      <c r="B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 x14ac:dyDescent="0.25">
      <c r="A278" s="3"/>
      <c r="B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 x14ac:dyDescent="0.25">
      <c r="A279" s="3"/>
      <c r="B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 x14ac:dyDescent="0.25">
      <c r="A280" s="3"/>
      <c r="B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 x14ac:dyDescent="0.25">
      <c r="A281" s="3"/>
      <c r="B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 x14ac:dyDescent="0.25">
      <c r="A282" s="3"/>
      <c r="B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 x14ac:dyDescent="0.25">
      <c r="A283" s="3"/>
      <c r="B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 x14ac:dyDescent="0.25">
      <c r="A284" s="3"/>
      <c r="B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 x14ac:dyDescent="0.25">
      <c r="A285" s="3"/>
      <c r="B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 x14ac:dyDescent="0.25">
      <c r="A286" s="3"/>
      <c r="B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 x14ac:dyDescent="0.25">
      <c r="A287" s="3"/>
      <c r="B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 x14ac:dyDescent="0.25">
      <c r="A288" s="3"/>
      <c r="B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 x14ac:dyDescent="0.25">
      <c r="A289" s="3"/>
      <c r="B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 x14ac:dyDescent="0.25">
      <c r="A290" s="3"/>
      <c r="B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5">
      <c r="A291" s="3"/>
      <c r="B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5">
      <c r="A292" s="3"/>
      <c r="B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5">
      <c r="A293" s="3"/>
      <c r="B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5">
      <c r="A294" s="3"/>
      <c r="B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5">
      <c r="A295" s="3"/>
      <c r="B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5">
      <c r="A296" s="3"/>
      <c r="B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5">
      <c r="A297" s="3"/>
      <c r="B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5">
      <c r="A298" s="3"/>
      <c r="B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5">
      <c r="A299" s="3"/>
      <c r="B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5">
      <c r="A300" s="3"/>
      <c r="B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5">
      <c r="A301" s="3"/>
      <c r="B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5">
      <c r="A302" s="3"/>
      <c r="B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5">
      <c r="A303" s="3"/>
      <c r="B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5">
      <c r="A304" s="3"/>
      <c r="B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5">
      <c r="A305" s="3"/>
      <c r="B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5">
      <c r="A306" s="3"/>
      <c r="B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5">
      <c r="A307" s="3"/>
      <c r="B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5">
      <c r="A308" s="3"/>
      <c r="B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5">
      <c r="A309" s="3"/>
      <c r="B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5">
      <c r="A310" s="3"/>
      <c r="B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5">
      <c r="A311" s="3"/>
      <c r="B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5">
      <c r="A312" s="3"/>
      <c r="B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5">
      <c r="A313" s="3"/>
      <c r="B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 x14ac:dyDescent="0.25">
      <c r="A314" s="3"/>
      <c r="B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 x14ac:dyDescent="0.25">
      <c r="A315" s="3"/>
      <c r="B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 x14ac:dyDescent="0.25">
      <c r="A316" s="3"/>
      <c r="B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 x14ac:dyDescent="0.25">
      <c r="A317" s="3"/>
      <c r="B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 x14ac:dyDescent="0.25">
      <c r="A318" s="3"/>
      <c r="B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 x14ac:dyDescent="0.25">
      <c r="A319" s="3"/>
      <c r="B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 x14ac:dyDescent="0.25">
      <c r="A320" s="3"/>
      <c r="B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 x14ac:dyDescent="0.25">
      <c r="A321" s="3"/>
      <c r="B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 x14ac:dyDescent="0.25">
      <c r="A322" s="3"/>
      <c r="B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 x14ac:dyDescent="0.25">
      <c r="A323" s="3"/>
      <c r="B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 x14ac:dyDescent="0.25">
      <c r="A324" s="3"/>
      <c r="B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 x14ac:dyDescent="0.25">
      <c r="A325" s="3"/>
      <c r="B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 x14ac:dyDescent="0.25">
      <c r="A326" s="3"/>
      <c r="B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customHeight="1" x14ac:dyDescent="0.25">
      <c r="A995" s="3"/>
      <c r="B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</sheetData>
  <mergeCells count="1">
    <mergeCell ref="A1:E1"/>
  </mergeCells>
  <conditionalFormatting sqref="C8:D8">
    <cfRule type="cellIs" dxfId="2" priority="2" operator="equal">
      <formula>"Obrazac ima još nezadovoljenih kontrola, provjerite list Kontrole"</formula>
    </cfRule>
  </conditionalFormatting>
  <conditionalFormatting sqref="D11:E54">
    <cfRule type="cellIs" dxfId="1" priority="1" operator="lessThan">
      <formula>0</formula>
    </cfRule>
  </conditionalFormatting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98"/>
  <sheetViews>
    <sheetView zoomScaleNormal="100" workbookViewId="0">
      <selection activeCell="D82" sqref="D82"/>
    </sheetView>
  </sheetViews>
  <sheetFormatPr defaultColWidth="14.42578125" defaultRowHeight="15" x14ac:dyDescent="0.25"/>
  <cols>
    <col min="1" max="1" width="13.42578125" style="2" customWidth="1"/>
    <col min="2" max="2" width="80.140625" style="2" customWidth="1"/>
    <col min="3" max="3" width="15.85546875" style="135" customWidth="1"/>
    <col min="4" max="4" width="15.7109375" style="2" customWidth="1"/>
    <col min="5" max="5" width="8" style="2" customWidth="1"/>
    <col min="6" max="6" width="4.7109375" style="2" customWidth="1"/>
    <col min="7" max="24" width="8" style="2" customWidth="1"/>
    <col min="25" max="16384" width="14.42578125" style="2"/>
  </cols>
  <sheetData>
    <row r="1" spans="1:24" ht="39.75" customHeight="1" x14ac:dyDescent="0.25">
      <c r="A1" s="219" t="s">
        <v>2812</v>
      </c>
      <c r="B1" s="219"/>
      <c r="C1" s="219"/>
      <c r="D1" s="21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" hidden="1" customHeight="1" x14ac:dyDescent="0.25">
      <c r="A2" s="91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hidden="1" customHeight="1" x14ac:dyDescent="0.25">
      <c r="A3" s="5"/>
      <c r="B3" s="112"/>
      <c r="C3" s="6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hidden="1" customHeight="1" x14ac:dyDescent="0.25">
      <c r="A4" s="3"/>
      <c r="B4" s="112"/>
      <c r="C4" s="6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hidden="1" customHeight="1" x14ac:dyDescent="0.25">
      <c r="A5" s="6"/>
      <c r="B5" s="93"/>
      <c r="C5" s="113"/>
      <c r="E5" s="1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" hidden="1" customHeight="1" x14ac:dyDescent="0.25">
      <c r="A6" s="6"/>
      <c r="B6" s="93"/>
      <c r="C6" s="113"/>
      <c r="E6" s="11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" hidden="1" customHeight="1" x14ac:dyDescent="0.25">
      <c r="A7" s="3"/>
      <c r="B7" s="3"/>
      <c r="C7" s="6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hidden="1" customHeight="1" x14ac:dyDescent="0.25">
      <c r="A8" s="3"/>
      <c r="B8" s="3"/>
      <c r="C8" s="68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9" customHeight="1" x14ac:dyDescent="0.25">
      <c r="A9" s="52" t="s">
        <v>1</v>
      </c>
      <c r="B9" s="53" t="s">
        <v>2</v>
      </c>
      <c r="C9" s="12" t="s">
        <v>3</v>
      </c>
      <c r="D9" s="14" t="s">
        <v>2813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17" customFormat="1" ht="12" customHeight="1" x14ac:dyDescent="0.25">
      <c r="A10" s="72">
        <v>1</v>
      </c>
      <c r="B10" s="73">
        <v>2</v>
      </c>
      <c r="C10" s="73" t="s">
        <v>7</v>
      </c>
      <c r="D10" s="115">
        <v>4</v>
      </c>
      <c r="E10" s="116"/>
      <c r="F10" s="116"/>
      <c r="G10" s="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ht="24" x14ac:dyDescent="0.25">
      <c r="A11" s="118"/>
      <c r="B11" s="119" t="s">
        <v>2814</v>
      </c>
      <c r="C11" s="120" t="s">
        <v>2815</v>
      </c>
      <c r="D11" s="5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75" customHeight="1" x14ac:dyDescent="0.25">
      <c r="A12" s="121"/>
      <c r="B12" s="122" t="s">
        <v>2816</v>
      </c>
      <c r="C12" s="123" t="s">
        <v>2817</v>
      </c>
      <c r="D12" s="124">
        <f>D13+D14+D23+D24</f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75" customHeight="1" x14ac:dyDescent="0.25">
      <c r="A13" s="121"/>
      <c r="B13" s="122" t="s">
        <v>2818</v>
      </c>
      <c r="C13" s="123" t="s">
        <v>2819</v>
      </c>
      <c r="D13" s="6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2.75" customHeight="1" x14ac:dyDescent="0.25">
      <c r="A14" s="121" t="s">
        <v>2225</v>
      </c>
      <c r="B14" s="122" t="s">
        <v>2820</v>
      </c>
      <c r="C14" s="123" t="s">
        <v>2821</v>
      </c>
      <c r="D14" s="124">
        <f>SUM(D15:D22)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75" customHeight="1" x14ac:dyDescent="0.25">
      <c r="A15" s="24" t="s">
        <v>2227</v>
      </c>
      <c r="B15" s="25" t="s">
        <v>2228</v>
      </c>
      <c r="C15" s="123" t="s">
        <v>2822</v>
      </c>
      <c r="D15" s="6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2.75" customHeight="1" x14ac:dyDescent="0.25">
      <c r="A16" s="24" t="s">
        <v>2229</v>
      </c>
      <c r="B16" s="25" t="s">
        <v>2230</v>
      </c>
      <c r="C16" s="123" t="s">
        <v>2823</v>
      </c>
      <c r="D16" s="6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2.75" customHeight="1" x14ac:dyDescent="0.25">
      <c r="A17" s="24" t="s">
        <v>2231</v>
      </c>
      <c r="B17" s="25" t="s">
        <v>2824</v>
      </c>
      <c r="C17" s="123" t="s">
        <v>2825</v>
      </c>
      <c r="D17" s="6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2.75" customHeight="1" x14ac:dyDescent="0.25">
      <c r="A18" s="24" t="s">
        <v>2239</v>
      </c>
      <c r="B18" s="25" t="s">
        <v>2240</v>
      </c>
      <c r="C18" s="123" t="s">
        <v>2826</v>
      </c>
      <c r="D18" s="6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2.75" customHeight="1" x14ac:dyDescent="0.25">
      <c r="A19" s="24" t="s">
        <v>2241</v>
      </c>
      <c r="B19" s="25" t="s">
        <v>2827</v>
      </c>
      <c r="C19" s="123" t="s">
        <v>2828</v>
      </c>
      <c r="D19" s="6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.75" customHeight="1" x14ac:dyDescent="0.25">
      <c r="A20" s="24" t="s">
        <v>2243</v>
      </c>
      <c r="B20" s="25" t="s">
        <v>2244</v>
      </c>
      <c r="C20" s="123" t="s">
        <v>2829</v>
      </c>
      <c r="D20" s="6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 x14ac:dyDescent="0.25">
      <c r="A21" s="24" t="s">
        <v>2245</v>
      </c>
      <c r="B21" s="25" t="s">
        <v>2246</v>
      </c>
      <c r="C21" s="123" t="s">
        <v>2830</v>
      </c>
      <c r="D21" s="6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75" customHeight="1" x14ac:dyDescent="0.25">
      <c r="A22" s="24" t="s">
        <v>2247</v>
      </c>
      <c r="B22" s="25" t="s">
        <v>2248</v>
      </c>
      <c r="C22" s="123" t="s">
        <v>2831</v>
      </c>
      <c r="D22" s="6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75" customHeight="1" x14ac:dyDescent="0.25">
      <c r="A23" s="121" t="s">
        <v>2249</v>
      </c>
      <c r="B23" s="122" t="s">
        <v>2250</v>
      </c>
      <c r="C23" s="123" t="s">
        <v>2832</v>
      </c>
      <c r="D23" s="6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6.25" customHeight="1" x14ac:dyDescent="0.25">
      <c r="A24" s="121" t="s">
        <v>2833</v>
      </c>
      <c r="B24" s="122" t="s">
        <v>2834</v>
      </c>
      <c r="C24" s="123" t="s">
        <v>2835</v>
      </c>
      <c r="D24" s="124">
        <f>SUM(D25:D29)</f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75" customHeight="1" x14ac:dyDescent="0.25">
      <c r="A25" s="125">
        <v>251.25299999999999</v>
      </c>
      <c r="B25" s="25" t="s">
        <v>2836</v>
      </c>
      <c r="C25" s="123" t="s">
        <v>2837</v>
      </c>
      <c r="D25" s="6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2.75" customHeight="1" x14ac:dyDescent="0.25">
      <c r="A26" s="125" t="s">
        <v>2838</v>
      </c>
      <c r="B26" s="25" t="s">
        <v>2262</v>
      </c>
      <c r="C26" s="123" t="s">
        <v>2839</v>
      </c>
      <c r="D26" s="6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 x14ac:dyDescent="0.25">
      <c r="A27" s="125" t="s">
        <v>2840</v>
      </c>
      <c r="B27" s="25" t="s">
        <v>2266</v>
      </c>
      <c r="C27" s="123" t="s">
        <v>2841</v>
      </c>
      <c r="D27" s="6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" customHeight="1" x14ac:dyDescent="0.25">
      <c r="A28" s="61" t="s">
        <v>2842</v>
      </c>
      <c r="B28" s="25" t="s">
        <v>2843</v>
      </c>
      <c r="C28" s="123" t="s">
        <v>2844</v>
      </c>
      <c r="D28" s="6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3.25" customHeight="1" x14ac:dyDescent="0.25">
      <c r="A29" s="61" t="s">
        <v>2845</v>
      </c>
      <c r="B29" s="25" t="s">
        <v>2846</v>
      </c>
      <c r="C29" s="123" t="s">
        <v>2847</v>
      </c>
      <c r="D29" s="6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.75" customHeight="1" x14ac:dyDescent="0.25">
      <c r="A30" s="24"/>
      <c r="B30" s="122" t="s">
        <v>2848</v>
      </c>
      <c r="C30" s="123" t="s">
        <v>2849</v>
      </c>
      <c r="D30" s="124">
        <f>D31+D32+D41+D42</f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.75" customHeight="1" x14ac:dyDescent="0.25">
      <c r="A31" s="24"/>
      <c r="B31" s="126" t="s">
        <v>2818</v>
      </c>
      <c r="C31" s="123" t="s">
        <v>2850</v>
      </c>
      <c r="D31" s="6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.75" customHeight="1" x14ac:dyDescent="0.25">
      <c r="A32" s="121" t="s">
        <v>2225</v>
      </c>
      <c r="B32" s="122" t="s">
        <v>2851</v>
      </c>
      <c r="C32" s="123" t="s">
        <v>2852</v>
      </c>
      <c r="D32" s="124">
        <f>SUM(D33:D40)</f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 x14ac:dyDescent="0.25">
      <c r="A33" s="24" t="s">
        <v>2227</v>
      </c>
      <c r="B33" s="25" t="s">
        <v>2228</v>
      </c>
      <c r="C33" s="123" t="s">
        <v>2853</v>
      </c>
      <c r="D33" s="6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 x14ac:dyDescent="0.25">
      <c r="A34" s="24" t="s">
        <v>2229</v>
      </c>
      <c r="B34" s="25" t="s">
        <v>2230</v>
      </c>
      <c r="C34" s="123" t="s">
        <v>2854</v>
      </c>
      <c r="D34" s="60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 x14ac:dyDescent="0.25">
      <c r="A35" s="24" t="s">
        <v>2231</v>
      </c>
      <c r="B35" s="25" t="s">
        <v>2824</v>
      </c>
      <c r="C35" s="123" t="s">
        <v>2855</v>
      </c>
      <c r="D35" s="6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 x14ac:dyDescent="0.25">
      <c r="A36" s="24" t="s">
        <v>2239</v>
      </c>
      <c r="B36" s="25" t="s">
        <v>2240</v>
      </c>
      <c r="C36" s="123" t="s">
        <v>2856</v>
      </c>
      <c r="D36" s="6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 x14ac:dyDescent="0.25">
      <c r="A37" s="24" t="s">
        <v>2241</v>
      </c>
      <c r="B37" s="25" t="s">
        <v>2827</v>
      </c>
      <c r="C37" s="123" t="s">
        <v>2857</v>
      </c>
      <c r="D37" s="6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 x14ac:dyDescent="0.25">
      <c r="A38" s="24" t="s">
        <v>2243</v>
      </c>
      <c r="B38" s="25" t="s">
        <v>2244</v>
      </c>
      <c r="C38" s="123" t="s">
        <v>2858</v>
      </c>
      <c r="D38" s="6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 x14ac:dyDescent="0.25">
      <c r="A39" s="24" t="s">
        <v>2245</v>
      </c>
      <c r="B39" s="25" t="s">
        <v>2246</v>
      </c>
      <c r="C39" s="123" t="s">
        <v>2859</v>
      </c>
      <c r="D39" s="6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 x14ac:dyDescent="0.25">
      <c r="A40" s="24" t="s">
        <v>2247</v>
      </c>
      <c r="B40" s="25" t="s">
        <v>2248</v>
      </c>
      <c r="C40" s="123" t="s">
        <v>2860</v>
      </c>
      <c r="D40" s="6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 x14ac:dyDescent="0.25">
      <c r="A41" s="127" t="s">
        <v>2249</v>
      </c>
      <c r="B41" s="122" t="s">
        <v>2250</v>
      </c>
      <c r="C41" s="123" t="s">
        <v>2861</v>
      </c>
      <c r="D41" s="6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75" customHeight="1" x14ac:dyDescent="0.25">
      <c r="A42" s="127" t="s">
        <v>2833</v>
      </c>
      <c r="B42" s="122" t="s">
        <v>2862</v>
      </c>
      <c r="C42" s="123" t="s">
        <v>2863</v>
      </c>
      <c r="D42" s="124">
        <f>SUM(D43:D47)</f>
        <v>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 x14ac:dyDescent="0.25">
      <c r="A43" s="128">
        <v>251.25299999999999</v>
      </c>
      <c r="B43" s="25" t="s">
        <v>2836</v>
      </c>
      <c r="C43" s="123" t="s">
        <v>2864</v>
      </c>
      <c r="D43" s="6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 x14ac:dyDescent="0.25">
      <c r="A44" s="128" t="s">
        <v>2838</v>
      </c>
      <c r="B44" s="25" t="s">
        <v>2262</v>
      </c>
      <c r="C44" s="123" t="s">
        <v>2865</v>
      </c>
      <c r="D44" s="6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 x14ac:dyDescent="0.25">
      <c r="A45" s="24" t="s">
        <v>2840</v>
      </c>
      <c r="B45" s="25" t="s">
        <v>2266</v>
      </c>
      <c r="C45" s="123" t="s">
        <v>2866</v>
      </c>
      <c r="D45" s="6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25">
      <c r="A46" s="61" t="s">
        <v>2867</v>
      </c>
      <c r="B46" s="25" t="s">
        <v>2843</v>
      </c>
      <c r="C46" s="123" t="s">
        <v>2868</v>
      </c>
      <c r="D46" s="6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75" customHeight="1" x14ac:dyDescent="0.25">
      <c r="A47" s="129" t="s">
        <v>2845</v>
      </c>
      <c r="B47" s="25" t="s">
        <v>2846</v>
      </c>
      <c r="C47" s="123" t="s">
        <v>2869</v>
      </c>
      <c r="D47" s="6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 x14ac:dyDescent="0.25">
      <c r="A48" s="128"/>
      <c r="B48" s="122" t="s">
        <v>2870</v>
      </c>
      <c r="C48" s="123" t="s">
        <v>2871</v>
      </c>
      <c r="D48" s="124">
        <f>D11+D12-D30</f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 x14ac:dyDescent="0.25">
      <c r="A49" s="127"/>
      <c r="B49" s="122" t="s">
        <v>2872</v>
      </c>
      <c r="C49" s="123" t="s">
        <v>2873</v>
      </c>
      <c r="D49" s="124">
        <f>D50+D55+D96+D101</f>
        <v>7855.7199999999993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 x14ac:dyDescent="0.25">
      <c r="A50" s="128"/>
      <c r="B50" s="126" t="s">
        <v>2874</v>
      </c>
      <c r="C50" s="123" t="s">
        <v>2875</v>
      </c>
      <c r="D50" s="124">
        <f>SUM(D51:D54)</f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 x14ac:dyDescent="0.25">
      <c r="A51" s="121"/>
      <c r="B51" s="25" t="s">
        <v>2876</v>
      </c>
      <c r="C51" s="123" t="s">
        <v>2877</v>
      </c>
      <c r="D51" s="6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 x14ac:dyDescent="0.25">
      <c r="A52" s="24"/>
      <c r="B52" s="25" t="s">
        <v>2878</v>
      </c>
      <c r="C52" s="123" t="s">
        <v>2879</v>
      </c>
      <c r="D52" s="6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 x14ac:dyDescent="0.25">
      <c r="A53" s="24"/>
      <c r="B53" s="25" t="s">
        <v>2880</v>
      </c>
      <c r="C53" s="123" t="s">
        <v>2881</v>
      </c>
      <c r="D53" s="6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 x14ac:dyDescent="0.25">
      <c r="A54" s="24"/>
      <c r="B54" s="25" t="s">
        <v>2882</v>
      </c>
      <c r="C54" s="123" t="s">
        <v>2883</v>
      </c>
      <c r="D54" s="6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 x14ac:dyDescent="0.25">
      <c r="A55" s="121" t="s">
        <v>2225</v>
      </c>
      <c r="B55" s="126" t="s">
        <v>2972</v>
      </c>
      <c r="C55" s="123" t="s">
        <v>2884</v>
      </c>
      <c r="D55" s="124">
        <f>D56+D61+D66+D71+D76+D81+D86+D91</f>
        <v>7855.7199999999993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 x14ac:dyDescent="0.25">
      <c r="A56" s="121" t="s">
        <v>2227</v>
      </c>
      <c r="B56" s="122" t="s">
        <v>2885</v>
      </c>
      <c r="C56" s="123" t="s">
        <v>2886</v>
      </c>
      <c r="D56" s="124">
        <f>SUM(D57:D60)</f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.75" customHeight="1" x14ac:dyDescent="0.25">
      <c r="A57" s="128"/>
      <c r="B57" s="25" t="s">
        <v>2876</v>
      </c>
      <c r="C57" s="123" t="s">
        <v>2887</v>
      </c>
      <c r="D57" s="6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.75" customHeight="1" x14ac:dyDescent="0.25">
      <c r="A58" s="128"/>
      <c r="B58" s="25" t="s">
        <v>2878</v>
      </c>
      <c r="C58" s="123" t="s">
        <v>2888</v>
      </c>
      <c r="D58" s="6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.75" customHeight="1" x14ac:dyDescent="0.25">
      <c r="A59" s="127"/>
      <c r="B59" s="25" t="s">
        <v>2880</v>
      </c>
      <c r="C59" s="123" t="s">
        <v>2889</v>
      </c>
      <c r="D59" s="6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customHeight="1" x14ac:dyDescent="0.25">
      <c r="A60" s="128"/>
      <c r="B60" s="25" t="s">
        <v>2882</v>
      </c>
      <c r="C60" s="123" t="s">
        <v>2890</v>
      </c>
      <c r="D60" s="6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.75" customHeight="1" x14ac:dyDescent="0.25">
      <c r="A61" s="121" t="s">
        <v>2229</v>
      </c>
      <c r="B61" s="122" t="s">
        <v>2891</v>
      </c>
      <c r="C61" s="123" t="s">
        <v>2892</v>
      </c>
      <c r="D61" s="124">
        <v>2756.39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.75" customHeight="1" x14ac:dyDescent="0.25">
      <c r="A62" s="24"/>
      <c r="B62" s="25" t="s">
        <v>2876</v>
      </c>
      <c r="C62" s="123" t="s">
        <v>2893</v>
      </c>
      <c r="D62" s="60">
        <v>2756.39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.75" customHeight="1" x14ac:dyDescent="0.25">
      <c r="A63" s="24"/>
      <c r="B63" s="25" t="s">
        <v>2878</v>
      </c>
      <c r="C63" s="123" t="s">
        <v>2894</v>
      </c>
      <c r="D63" s="6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.75" customHeight="1" x14ac:dyDescent="0.25">
      <c r="A64" s="24"/>
      <c r="B64" s="25" t="s">
        <v>2880</v>
      </c>
      <c r="C64" s="123" t="s">
        <v>2895</v>
      </c>
      <c r="D64" s="6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.75" customHeight="1" x14ac:dyDescent="0.25">
      <c r="A65" s="24"/>
      <c r="B65" s="25" t="s">
        <v>2882</v>
      </c>
      <c r="C65" s="123" t="s">
        <v>2896</v>
      </c>
      <c r="D65" s="6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.75" customHeight="1" x14ac:dyDescent="0.25">
      <c r="A66" s="121" t="s">
        <v>2231</v>
      </c>
      <c r="B66" s="122" t="s">
        <v>2897</v>
      </c>
      <c r="C66" s="123" t="s">
        <v>2898</v>
      </c>
      <c r="D66" s="124">
        <v>148.68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.75" customHeight="1" x14ac:dyDescent="0.25">
      <c r="A67" s="128"/>
      <c r="B67" s="25" t="s">
        <v>2876</v>
      </c>
      <c r="C67" s="123" t="s">
        <v>2899</v>
      </c>
      <c r="D67" s="6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.75" customHeight="1" x14ac:dyDescent="0.25">
      <c r="A68" s="128"/>
      <c r="B68" s="25" t="s">
        <v>2878</v>
      </c>
      <c r="C68" s="123" t="s">
        <v>2900</v>
      </c>
      <c r="D68" s="6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.75" customHeight="1" x14ac:dyDescent="0.25">
      <c r="A69" s="127"/>
      <c r="B69" s="25" t="s">
        <v>2880</v>
      </c>
      <c r="C69" s="123" t="s">
        <v>2901</v>
      </c>
      <c r="D69" s="6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.75" customHeight="1" x14ac:dyDescent="0.25">
      <c r="A70" s="128"/>
      <c r="B70" s="25" t="s">
        <v>2882</v>
      </c>
      <c r="C70" s="123" t="s">
        <v>2902</v>
      </c>
      <c r="D70" s="6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.75" customHeight="1" x14ac:dyDescent="0.25">
      <c r="A71" s="121" t="s">
        <v>2239</v>
      </c>
      <c r="B71" s="122" t="s">
        <v>2903</v>
      </c>
      <c r="C71" s="123" t="s">
        <v>2904</v>
      </c>
      <c r="D71" s="124">
        <f>SUM(D72:D75)</f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customHeight="1" x14ac:dyDescent="0.25">
      <c r="A72" s="24"/>
      <c r="B72" s="25" t="s">
        <v>2876</v>
      </c>
      <c r="C72" s="123" t="s">
        <v>2905</v>
      </c>
      <c r="D72" s="6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.75" customHeight="1" x14ac:dyDescent="0.25">
      <c r="A73" s="24"/>
      <c r="B73" s="25" t="s">
        <v>2878</v>
      </c>
      <c r="C73" s="123" t="s">
        <v>2906</v>
      </c>
      <c r="D73" s="6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.75" customHeight="1" x14ac:dyDescent="0.25">
      <c r="A74" s="24"/>
      <c r="B74" s="25" t="s">
        <v>2880</v>
      </c>
      <c r="C74" s="123" t="s">
        <v>2907</v>
      </c>
      <c r="D74" s="6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.75" customHeight="1" x14ac:dyDescent="0.25">
      <c r="A75" s="24"/>
      <c r="B75" s="25" t="s">
        <v>2882</v>
      </c>
      <c r="C75" s="123" t="s">
        <v>2908</v>
      </c>
      <c r="D75" s="6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x14ac:dyDescent="0.25">
      <c r="A76" s="130" t="s">
        <v>2241</v>
      </c>
      <c r="B76" s="131" t="s">
        <v>2909</v>
      </c>
      <c r="C76" s="123" t="s">
        <v>2910</v>
      </c>
      <c r="D76" s="124">
        <f>SUM(D77:D80)</f>
        <v>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.75" customHeight="1" x14ac:dyDescent="0.25">
      <c r="A77" s="24"/>
      <c r="B77" s="25" t="s">
        <v>2876</v>
      </c>
      <c r="C77" s="123" t="s">
        <v>2911</v>
      </c>
      <c r="D77" s="6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.75" customHeight="1" x14ac:dyDescent="0.25">
      <c r="A78" s="24"/>
      <c r="B78" s="25" t="s">
        <v>2878</v>
      </c>
      <c r="C78" s="123" t="s">
        <v>2912</v>
      </c>
      <c r="D78" s="6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.75" customHeight="1" x14ac:dyDescent="0.25">
      <c r="A79" s="24"/>
      <c r="B79" s="25" t="s">
        <v>2880</v>
      </c>
      <c r="C79" s="123" t="s">
        <v>2913</v>
      </c>
      <c r="D79" s="6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.75" customHeight="1" x14ac:dyDescent="0.25">
      <c r="A80" s="24"/>
      <c r="B80" s="25" t="s">
        <v>2882</v>
      </c>
      <c r="C80" s="123" t="s">
        <v>2914</v>
      </c>
      <c r="D80" s="6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.75" customHeight="1" x14ac:dyDescent="0.25">
      <c r="A81" s="121" t="s">
        <v>2243</v>
      </c>
      <c r="B81" s="122" t="s">
        <v>2915</v>
      </c>
      <c r="C81" s="123" t="s">
        <v>2916</v>
      </c>
      <c r="D81" s="124">
        <f>SUM(D82:D85)</f>
        <v>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.75" customHeight="1" x14ac:dyDescent="0.25">
      <c r="A82" s="128"/>
      <c r="B82" s="25" t="s">
        <v>2876</v>
      </c>
      <c r="C82" s="123" t="s">
        <v>2917</v>
      </c>
      <c r="D82" s="6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.75" customHeight="1" x14ac:dyDescent="0.25">
      <c r="A83" s="128"/>
      <c r="B83" s="25" t="s">
        <v>2878</v>
      </c>
      <c r="C83" s="123" t="s">
        <v>2918</v>
      </c>
      <c r="D83" s="6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.75" customHeight="1" x14ac:dyDescent="0.25">
      <c r="A84" s="128"/>
      <c r="B84" s="25" t="s">
        <v>2880</v>
      </c>
      <c r="C84" s="123" t="s">
        <v>2919</v>
      </c>
      <c r="D84" s="6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.75" customHeight="1" x14ac:dyDescent="0.25">
      <c r="A85" s="127"/>
      <c r="B85" s="25" t="s">
        <v>2882</v>
      </c>
      <c r="C85" s="123" t="s">
        <v>2920</v>
      </c>
      <c r="D85" s="6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.75" customHeight="1" x14ac:dyDescent="0.25">
      <c r="A86" s="121" t="s">
        <v>2245</v>
      </c>
      <c r="B86" s="132" t="s">
        <v>2921</v>
      </c>
      <c r="C86" s="123" t="s">
        <v>2922</v>
      </c>
      <c r="D86" s="124">
        <v>4950.6499999999996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.75" customHeight="1" x14ac:dyDescent="0.25">
      <c r="A87" s="121"/>
      <c r="B87" s="25" t="s">
        <v>2876</v>
      </c>
      <c r="C87" s="123" t="s">
        <v>2923</v>
      </c>
      <c r="D87" s="6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.75" customHeight="1" x14ac:dyDescent="0.25">
      <c r="A88" s="121"/>
      <c r="B88" s="25" t="s">
        <v>2878</v>
      </c>
      <c r="C88" s="123" t="s">
        <v>2924</v>
      </c>
      <c r="D88" s="6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.75" customHeight="1" x14ac:dyDescent="0.25">
      <c r="A89" s="121"/>
      <c r="B89" s="25" t="s">
        <v>2880</v>
      </c>
      <c r="C89" s="123" t="s">
        <v>2925</v>
      </c>
      <c r="D89" s="6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customHeight="1" x14ac:dyDescent="0.25">
      <c r="A90" s="121"/>
      <c r="B90" s="25" t="s">
        <v>2882</v>
      </c>
      <c r="C90" s="123" t="s">
        <v>2926</v>
      </c>
      <c r="D90" s="6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customHeight="1" x14ac:dyDescent="0.25">
      <c r="A91" s="121" t="s">
        <v>2247</v>
      </c>
      <c r="B91" s="132" t="s">
        <v>2927</v>
      </c>
      <c r="C91" s="123" t="s">
        <v>2928</v>
      </c>
      <c r="D91" s="124">
        <f>SUM(D92:D95)</f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customHeight="1" x14ac:dyDescent="0.25">
      <c r="A92" s="121"/>
      <c r="B92" s="25" t="s">
        <v>2876</v>
      </c>
      <c r="C92" s="123" t="s">
        <v>2929</v>
      </c>
      <c r="D92" s="6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customHeight="1" x14ac:dyDescent="0.25">
      <c r="A93" s="121"/>
      <c r="B93" s="25" t="s">
        <v>2878</v>
      </c>
      <c r="C93" s="123" t="s">
        <v>2930</v>
      </c>
      <c r="D93" s="6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customHeight="1" x14ac:dyDescent="0.25">
      <c r="A94" s="121"/>
      <c r="B94" s="25" t="s">
        <v>2880</v>
      </c>
      <c r="C94" s="123" t="s">
        <v>2931</v>
      </c>
      <c r="D94" s="6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customHeight="1" x14ac:dyDescent="0.25">
      <c r="A95" s="121"/>
      <c r="B95" s="25" t="s">
        <v>2882</v>
      </c>
      <c r="C95" s="123" t="s">
        <v>2932</v>
      </c>
      <c r="D95" s="6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customHeight="1" x14ac:dyDescent="0.25">
      <c r="A96" s="121" t="s">
        <v>2249</v>
      </c>
      <c r="B96" s="122" t="s">
        <v>2933</v>
      </c>
      <c r="C96" s="123" t="s">
        <v>2934</v>
      </c>
      <c r="D96" s="124">
        <f>SUM(D97:D100)</f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customHeight="1" x14ac:dyDescent="0.25">
      <c r="A97" s="121"/>
      <c r="B97" s="25" t="s">
        <v>2876</v>
      </c>
      <c r="C97" s="123" t="s">
        <v>2935</v>
      </c>
      <c r="D97" s="6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customHeight="1" x14ac:dyDescent="0.25">
      <c r="A98" s="121"/>
      <c r="B98" s="25" t="s">
        <v>2878</v>
      </c>
      <c r="C98" s="123" t="s">
        <v>2936</v>
      </c>
      <c r="D98" s="6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customHeight="1" x14ac:dyDescent="0.25">
      <c r="A99" s="128"/>
      <c r="B99" s="25" t="s">
        <v>2880</v>
      </c>
      <c r="C99" s="123" t="s">
        <v>2937</v>
      </c>
      <c r="D99" s="6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customHeight="1" x14ac:dyDescent="0.25">
      <c r="A100" s="128"/>
      <c r="B100" s="25" t="s">
        <v>2882</v>
      </c>
      <c r="C100" s="123" t="s">
        <v>2938</v>
      </c>
      <c r="D100" s="6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25">
      <c r="A101" s="127" t="s">
        <v>2833</v>
      </c>
      <c r="B101" s="122" t="s">
        <v>2939</v>
      </c>
      <c r="C101" s="123" t="s">
        <v>2940</v>
      </c>
      <c r="D101" s="124">
        <f>SUM(D102:D106)</f>
        <v>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customHeight="1" x14ac:dyDescent="0.25">
      <c r="A102" s="24">
        <v>251.25299999999999</v>
      </c>
      <c r="B102" s="25" t="s">
        <v>2836</v>
      </c>
      <c r="C102" s="123" t="s">
        <v>2941</v>
      </c>
      <c r="D102" s="6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customHeight="1" x14ac:dyDescent="0.25">
      <c r="A103" s="24" t="s">
        <v>2838</v>
      </c>
      <c r="B103" s="25" t="s">
        <v>2262</v>
      </c>
      <c r="C103" s="123" t="s">
        <v>2942</v>
      </c>
      <c r="D103" s="6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customHeight="1" x14ac:dyDescent="0.25">
      <c r="A104" s="24" t="s">
        <v>2840</v>
      </c>
      <c r="B104" s="25" t="s">
        <v>2266</v>
      </c>
      <c r="C104" s="123" t="s">
        <v>2943</v>
      </c>
      <c r="D104" s="6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25">
      <c r="A105" s="61" t="s">
        <v>2867</v>
      </c>
      <c r="B105" s="25" t="s">
        <v>2843</v>
      </c>
      <c r="C105" s="123" t="s">
        <v>2944</v>
      </c>
      <c r="D105" s="6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 x14ac:dyDescent="0.25">
      <c r="A106" s="61" t="s">
        <v>2845</v>
      </c>
      <c r="B106" s="25" t="s">
        <v>2846</v>
      </c>
      <c r="C106" s="123" t="s">
        <v>2945</v>
      </c>
      <c r="D106" s="6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x14ac:dyDescent="0.25">
      <c r="A107" s="121"/>
      <c r="B107" s="122" t="s">
        <v>2946</v>
      </c>
      <c r="C107" s="123" t="s">
        <v>2947</v>
      </c>
      <c r="D107" s="124">
        <f>SUM(D108:D111)</f>
        <v>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customHeight="1" x14ac:dyDescent="0.25">
      <c r="A108" s="24"/>
      <c r="B108" s="31" t="s">
        <v>2818</v>
      </c>
      <c r="C108" s="123" t="s">
        <v>2948</v>
      </c>
      <c r="D108" s="6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customHeight="1" x14ac:dyDescent="0.25">
      <c r="A109" s="24" t="s">
        <v>2225</v>
      </c>
      <c r="B109" s="25" t="s">
        <v>2799</v>
      </c>
      <c r="C109" s="123" t="s">
        <v>2949</v>
      </c>
      <c r="D109" s="6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customHeight="1" x14ac:dyDescent="0.25">
      <c r="A110" s="24" t="s">
        <v>2249</v>
      </c>
      <c r="B110" s="25" t="s">
        <v>2250</v>
      </c>
      <c r="C110" s="123" t="s">
        <v>2950</v>
      </c>
      <c r="D110" s="6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customHeight="1" x14ac:dyDescent="0.25">
      <c r="A111" s="39" t="s">
        <v>2833</v>
      </c>
      <c r="B111" s="40" t="s">
        <v>2951</v>
      </c>
      <c r="C111" s="133" t="s">
        <v>2952</v>
      </c>
      <c r="D111" s="6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customHeight="1" x14ac:dyDescent="0.25">
      <c r="A112" s="134"/>
      <c r="B112" s="3"/>
      <c r="C112" s="6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.5" customHeight="1" x14ac:dyDescent="0.25">
      <c r="A113" s="3"/>
      <c r="B113" s="3"/>
      <c r="C113" s="6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customHeight="1" x14ac:dyDescent="0.25">
      <c r="A114" s="3"/>
      <c r="B114" s="3"/>
      <c r="C114" s="6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customHeight="1" x14ac:dyDescent="0.25">
      <c r="A115" s="3"/>
      <c r="B115" s="3"/>
      <c r="C115" s="6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customHeight="1" x14ac:dyDescent="0.25">
      <c r="A116" s="3"/>
      <c r="B116" s="3"/>
      <c r="C116" s="6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customHeight="1" x14ac:dyDescent="0.25">
      <c r="A117" s="3"/>
      <c r="B117" s="3"/>
      <c r="C117" s="6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customHeight="1" x14ac:dyDescent="0.25">
      <c r="A118" s="3"/>
      <c r="B118" s="3"/>
      <c r="C118" s="6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customHeight="1" x14ac:dyDescent="0.25">
      <c r="A119" s="3"/>
      <c r="B119" s="3"/>
      <c r="C119" s="6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customHeight="1" x14ac:dyDescent="0.25">
      <c r="A120" s="3"/>
      <c r="B120" s="3"/>
      <c r="C120" s="6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customHeight="1" x14ac:dyDescent="0.25">
      <c r="A121" s="3"/>
      <c r="B121" s="3"/>
      <c r="C121" s="6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customHeight="1" x14ac:dyDescent="0.25">
      <c r="A122" s="3"/>
      <c r="B122" s="3"/>
      <c r="C122" s="6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customHeight="1" x14ac:dyDescent="0.25">
      <c r="A123" s="3"/>
      <c r="B123" s="3"/>
      <c r="C123" s="6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customHeight="1" x14ac:dyDescent="0.25">
      <c r="A124" s="3"/>
      <c r="B124" s="3"/>
      <c r="C124" s="6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customHeight="1" x14ac:dyDescent="0.25">
      <c r="A125" s="3"/>
      <c r="B125" s="3"/>
      <c r="C125" s="6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customHeight="1" x14ac:dyDescent="0.25">
      <c r="A126" s="3"/>
      <c r="B126" s="3"/>
      <c r="C126" s="6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customHeight="1" x14ac:dyDescent="0.25">
      <c r="A127" s="3"/>
      <c r="B127" s="3"/>
      <c r="C127" s="6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customHeight="1" x14ac:dyDescent="0.25">
      <c r="A128" s="3"/>
      <c r="B128" s="3"/>
      <c r="C128" s="6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customHeight="1" x14ac:dyDescent="0.25">
      <c r="A129" s="3"/>
      <c r="B129" s="3"/>
      <c r="C129" s="6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customHeight="1" x14ac:dyDescent="0.25">
      <c r="A130" s="3"/>
      <c r="B130" s="3"/>
      <c r="C130" s="6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customHeight="1" x14ac:dyDescent="0.25">
      <c r="A131" s="3"/>
      <c r="B131" s="3"/>
      <c r="C131" s="6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customHeight="1" x14ac:dyDescent="0.25">
      <c r="A132" s="3"/>
      <c r="B132" s="3"/>
      <c r="C132" s="6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customHeight="1" x14ac:dyDescent="0.25">
      <c r="A133" s="3"/>
      <c r="B133" s="3"/>
      <c r="C133" s="6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customHeight="1" x14ac:dyDescent="0.25">
      <c r="A134" s="3"/>
      <c r="B134" s="3"/>
      <c r="C134" s="6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customHeight="1" x14ac:dyDescent="0.25">
      <c r="A135" s="3"/>
      <c r="B135" s="3"/>
      <c r="C135" s="6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customHeight="1" x14ac:dyDescent="0.25">
      <c r="A136" s="3"/>
      <c r="B136" s="3"/>
      <c r="C136" s="6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customHeight="1" x14ac:dyDescent="0.25">
      <c r="A137" s="3"/>
      <c r="B137" s="3"/>
      <c r="C137" s="6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customHeight="1" x14ac:dyDescent="0.25">
      <c r="A138" s="3"/>
      <c r="B138" s="3"/>
      <c r="C138" s="6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customHeight="1" x14ac:dyDescent="0.25">
      <c r="A139" s="3"/>
      <c r="B139" s="3"/>
      <c r="C139" s="6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customHeight="1" x14ac:dyDescent="0.25">
      <c r="A140" s="3"/>
      <c r="B140" s="3"/>
      <c r="C140" s="6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customHeight="1" x14ac:dyDescent="0.25">
      <c r="A141" s="3"/>
      <c r="B141" s="3"/>
      <c r="C141" s="6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customHeight="1" x14ac:dyDescent="0.25">
      <c r="A142" s="3"/>
      <c r="B142" s="3"/>
      <c r="C142" s="6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customHeight="1" x14ac:dyDescent="0.25">
      <c r="A143" s="3"/>
      <c r="B143" s="3"/>
      <c r="C143" s="6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customHeight="1" x14ac:dyDescent="0.25">
      <c r="A144" s="3"/>
      <c r="B144" s="3"/>
      <c r="C144" s="6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customHeight="1" x14ac:dyDescent="0.25">
      <c r="A145" s="3"/>
      <c r="B145" s="3"/>
      <c r="C145" s="6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customHeight="1" x14ac:dyDescent="0.25">
      <c r="A146" s="3"/>
      <c r="B146" s="3"/>
      <c r="C146" s="6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customHeight="1" x14ac:dyDescent="0.25">
      <c r="A147" s="3"/>
      <c r="B147" s="3"/>
      <c r="C147" s="6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customHeight="1" x14ac:dyDescent="0.25">
      <c r="A148" s="3"/>
      <c r="B148" s="3"/>
      <c r="C148" s="6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customHeight="1" x14ac:dyDescent="0.25">
      <c r="A149" s="3"/>
      <c r="B149" s="3"/>
      <c r="C149" s="6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customHeight="1" x14ac:dyDescent="0.25">
      <c r="A150" s="3"/>
      <c r="B150" s="3"/>
      <c r="C150" s="6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customHeight="1" x14ac:dyDescent="0.25">
      <c r="A151" s="3"/>
      <c r="B151" s="3"/>
      <c r="C151" s="6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customHeight="1" x14ac:dyDescent="0.25">
      <c r="A152" s="3"/>
      <c r="B152" s="3"/>
      <c r="C152" s="6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customHeight="1" x14ac:dyDescent="0.25">
      <c r="A153" s="3"/>
      <c r="B153" s="3"/>
      <c r="C153" s="6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customHeight="1" x14ac:dyDescent="0.25">
      <c r="A154" s="3"/>
      <c r="B154" s="3"/>
      <c r="C154" s="6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customHeight="1" x14ac:dyDescent="0.25">
      <c r="A155" s="3"/>
      <c r="B155" s="3"/>
      <c r="C155" s="6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customHeight="1" x14ac:dyDescent="0.25">
      <c r="A156" s="3"/>
      <c r="B156" s="3"/>
      <c r="C156" s="6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customHeight="1" x14ac:dyDescent="0.25">
      <c r="A157" s="3"/>
      <c r="B157" s="3"/>
      <c r="C157" s="6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customHeight="1" x14ac:dyDescent="0.25">
      <c r="A158" s="3"/>
      <c r="B158" s="3"/>
      <c r="C158" s="6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customHeight="1" x14ac:dyDescent="0.25">
      <c r="A159" s="3"/>
      <c r="B159" s="3"/>
      <c r="C159" s="6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customHeight="1" x14ac:dyDescent="0.25">
      <c r="A160" s="3"/>
      <c r="B160" s="3"/>
      <c r="C160" s="6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customHeight="1" x14ac:dyDescent="0.25">
      <c r="A161" s="3"/>
      <c r="B161" s="3"/>
      <c r="C161" s="6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customHeight="1" x14ac:dyDescent="0.25">
      <c r="A162" s="3"/>
      <c r="B162" s="3"/>
      <c r="C162" s="6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customHeight="1" x14ac:dyDescent="0.25">
      <c r="A163" s="3"/>
      <c r="B163" s="3"/>
      <c r="C163" s="6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customHeight="1" x14ac:dyDescent="0.25">
      <c r="A164" s="3"/>
      <c r="B164" s="3"/>
      <c r="C164" s="6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customHeight="1" x14ac:dyDescent="0.25">
      <c r="A165" s="3"/>
      <c r="B165" s="3"/>
      <c r="C165" s="6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customHeight="1" x14ac:dyDescent="0.25">
      <c r="A166" s="3"/>
      <c r="B166" s="3"/>
      <c r="C166" s="6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customHeight="1" x14ac:dyDescent="0.25">
      <c r="A167" s="3"/>
      <c r="B167" s="3"/>
      <c r="C167" s="6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customHeight="1" x14ac:dyDescent="0.25">
      <c r="A168" s="3"/>
      <c r="B168" s="3"/>
      <c r="C168" s="6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customHeight="1" x14ac:dyDescent="0.25">
      <c r="A169" s="3"/>
      <c r="B169" s="3"/>
      <c r="C169" s="6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customHeight="1" x14ac:dyDescent="0.25">
      <c r="A170" s="3"/>
      <c r="B170" s="3"/>
      <c r="C170" s="6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customHeight="1" x14ac:dyDescent="0.25">
      <c r="A171" s="3"/>
      <c r="B171" s="3"/>
      <c r="C171" s="6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customHeight="1" x14ac:dyDescent="0.25">
      <c r="A172" s="3"/>
      <c r="B172" s="3"/>
      <c r="C172" s="6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customHeight="1" x14ac:dyDescent="0.25">
      <c r="A173" s="3"/>
      <c r="B173" s="3"/>
      <c r="C173" s="6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customHeight="1" x14ac:dyDescent="0.25">
      <c r="A174" s="3"/>
      <c r="B174" s="3"/>
      <c r="C174" s="6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customHeight="1" x14ac:dyDescent="0.25">
      <c r="A175" s="3"/>
      <c r="B175" s="3"/>
      <c r="C175" s="6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customHeight="1" x14ac:dyDescent="0.25">
      <c r="A176" s="3"/>
      <c r="B176" s="3"/>
      <c r="C176" s="6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customHeight="1" x14ac:dyDescent="0.25">
      <c r="A177" s="3"/>
      <c r="B177" s="3"/>
      <c r="C177" s="6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customHeight="1" x14ac:dyDescent="0.25">
      <c r="A178" s="3"/>
      <c r="B178" s="3"/>
      <c r="C178" s="6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customHeight="1" x14ac:dyDescent="0.25">
      <c r="A179" s="3"/>
      <c r="B179" s="3"/>
      <c r="C179" s="6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customHeight="1" x14ac:dyDescent="0.25">
      <c r="A180" s="3"/>
      <c r="B180" s="3"/>
      <c r="C180" s="6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customHeight="1" x14ac:dyDescent="0.25">
      <c r="A181" s="3"/>
      <c r="B181" s="3"/>
      <c r="C181" s="6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customHeight="1" x14ac:dyDescent="0.25">
      <c r="A182" s="3"/>
      <c r="B182" s="3"/>
      <c r="C182" s="6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customHeight="1" x14ac:dyDescent="0.25">
      <c r="A183" s="3"/>
      <c r="B183" s="3"/>
      <c r="C183" s="6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customHeight="1" x14ac:dyDescent="0.25">
      <c r="A184" s="3"/>
      <c r="B184" s="3"/>
      <c r="C184" s="6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customHeight="1" x14ac:dyDescent="0.25">
      <c r="A185" s="3"/>
      <c r="B185" s="3"/>
      <c r="C185" s="6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customHeight="1" x14ac:dyDescent="0.25">
      <c r="A186" s="3"/>
      <c r="B186" s="3"/>
      <c r="C186" s="6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customHeight="1" x14ac:dyDescent="0.25">
      <c r="A187" s="3"/>
      <c r="B187" s="3"/>
      <c r="C187" s="6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customHeight="1" x14ac:dyDescent="0.25">
      <c r="A188" s="3"/>
      <c r="B188" s="3"/>
      <c r="C188" s="6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customHeight="1" x14ac:dyDescent="0.25">
      <c r="A189" s="3"/>
      <c r="B189" s="3"/>
      <c r="C189" s="6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customHeight="1" x14ac:dyDescent="0.25">
      <c r="A190" s="3"/>
      <c r="B190" s="3"/>
      <c r="C190" s="6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customHeight="1" x14ac:dyDescent="0.25">
      <c r="A191" s="3"/>
      <c r="B191" s="3"/>
      <c r="C191" s="6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customHeight="1" x14ac:dyDescent="0.25">
      <c r="A192" s="3"/>
      <c r="B192" s="3"/>
      <c r="C192" s="6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customHeight="1" x14ac:dyDescent="0.25">
      <c r="A193" s="3"/>
      <c r="B193" s="3"/>
      <c r="C193" s="6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customHeight="1" x14ac:dyDescent="0.25">
      <c r="A194" s="3"/>
      <c r="B194" s="3"/>
      <c r="C194" s="6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customHeight="1" x14ac:dyDescent="0.25">
      <c r="A195" s="3"/>
      <c r="B195" s="3"/>
      <c r="C195" s="6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customHeight="1" x14ac:dyDescent="0.25">
      <c r="A196" s="3"/>
      <c r="B196" s="3"/>
      <c r="C196" s="6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customHeight="1" x14ac:dyDescent="0.25">
      <c r="A197" s="3"/>
      <c r="B197" s="3"/>
      <c r="C197" s="6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customHeight="1" x14ac:dyDescent="0.25">
      <c r="A198" s="3"/>
      <c r="B198" s="3"/>
      <c r="C198" s="6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customHeight="1" x14ac:dyDescent="0.25">
      <c r="A199" s="3"/>
      <c r="B199" s="3"/>
      <c r="C199" s="6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customHeight="1" x14ac:dyDescent="0.25">
      <c r="A200" s="3"/>
      <c r="B200" s="3"/>
      <c r="C200" s="6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customHeight="1" x14ac:dyDescent="0.25">
      <c r="A201" s="3"/>
      <c r="B201" s="3"/>
      <c r="C201" s="6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customHeight="1" x14ac:dyDescent="0.25">
      <c r="A202" s="3"/>
      <c r="B202" s="3"/>
      <c r="C202" s="6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customHeight="1" x14ac:dyDescent="0.25">
      <c r="A203" s="3"/>
      <c r="B203" s="3"/>
      <c r="C203" s="6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customHeight="1" x14ac:dyDescent="0.25">
      <c r="A204" s="3"/>
      <c r="B204" s="3"/>
      <c r="C204" s="6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customHeight="1" x14ac:dyDescent="0.25">
      <c r="A205" s="3"/>
      <c r="B205" s="3"/>
      <c r="C205" s="6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customHeight="1" x14ac:dyDescent="0.25">
      <c r="A206" s="3"/>
      <c r="B206" s="3"/>
      <c r="C206" s="6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customHeight="1" x14ac:dyDescent="0.25">
      <c r="A207" s="3"/>
      <c r="B207" s="3"/>
      <c r="C207" s="6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customHeight="1" x14ac:dyDescent="0.25">
      <c r="A208" s="3"/>
      <c r="B208" s="3"/>
      <c r="C208" s="6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customHeight="1" x14ac:dyDescent="0.25">
      <c r="A209" s="3"/>
      <c r="B209" s="3"/>
      <c r="C209" s="6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customHeight="1" x14ac:dyDescent="0.25">
      <c r="A210" s="3"/>
      <c r="B210" s="3"/>
      <c r="C210" s="6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customHeight="1" x14ac:dyDescent="0.25">
      <c r="A211" s="3"/>
      <c r="B211" s="3"/>
      <c r="C211" s="6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customHeight="1" x14ac:dyDescent="0.25">
      <c r="A212" s="3"/>
      <c r="B212" s="3"/>
      <c r="C212" s="6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customHeight="1" x14ac:dyDescent="0.25">
      <c r="A213" s="3"/>
      <c r="B213" s="3"/>
      <c r="C213" s="6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customHeight="1" x14ac:dyDescent="0.25">
      <c r="A214" s="3"/>
      <c r="B214" s="3"/>
      <c r="C214" s="6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customHeight="1" x14ac:dyDescent="0.25">
      <c r="A215" s="3"/>
      <c r="B215" s="3"/>
      <c r="C215" s="6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customHeight="1" x14ac:dyDescent="0.25">
      <c r="A216" s="3"/>
      <c r="B216" s="3"/>
      <c r="C216" s="6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customHeight="1" x14ac:dyDescent="0.25">
      <c r="A217" s="3"/>
      <c r="B217" s="3"/>
      <c r="C217" s="6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customHeight="1" x14ac:dyDescent="0.25">
      <c r="A218" s="3"/>
      <c r="B218" s="3"/>
      <c r="C218" s="6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customHeight="1" x14ac:dyDescent="0.25">
      <c r="A219" s="3"/>
      <c r="B219" s="3"/>
      <c r="C219" s="6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customHeight="1" x14ac:dyDescent="0.25">
      <c r="A220" s="3"/>
      <c r="B220" s="3"/>
      <c r="C220" s="6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customHeight="1" x14ac:dyDescent="0.25">
      <c r="A221" s="3"/>
      <c r="B221" s="3"/>
      <c r="C221" s="6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customHeight="1" x14ac:dyDescent="0.25">
      <c r="A222" s="3"/>
      <c r="B222" s="3"/>
      <c r="C222" s="6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customHeight="1" x14ac:dyDescent="0.25">
      <c r="A223" s="3"/>
      <c r="B223" s="3"/>
      <c r="C223" s="6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customHeight="1" x14ac:dyDescent="0.25">
      <c r="A224" s="3"/>
      <c r="B224" s="3"/>
      <c r="C224" s="6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customHeight="1" x14ac:dyDescent="0.25">
      <c r="A225" s="3"/>
      <c r="B225" s="3"/>
      <c r="C225" s="6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customHeight="1" x14ac:dyDescent="0.25">
      <c r="A226" s="3"/>
      <c r="B226" s="3"/>
      <c r="C226" s="6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customHeight="1" x14ac:dyDescent="0.25">
      <c r="A227" s="3"/>
      <c r="B227" s="3"/>
      <c r="C227" s="6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customHeight="1" x14ac:dyDescent="0.25">
      <c r="A228" s="3"/>
      <c r="B228" s="3"/>
      <c r="C228" s="6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customHeight="1" x14ac:dyDescent="0.25">
      <c r="A229" s="3"/>
      <c r="B229" s="3"/>
      <c r="C229" s="6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customHeight="1" x14ac:dyDescent="0.25">
      <c r="A230" s="3"/>
      <c r="B230" s="3"/>
      <c r="C230" s="6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customHeight="1" x14ac:dyDescent="0.25">
      <c r="A231" s="3"/>
      <c r="B231" s="3"/>
      <c r="C231" s="6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customHeight="1" x14ac:dyDescent="0.25">
      <c r="A232" s="3"/>
      <c r="B232" s="3"/>
      <c r="C232" s="6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customHeight="1" x14ac:dyDescent="0.25">
      <c r="A233" s="3"/>
      <c r="B233" s="3"/>
      <c r="C233" s="6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customHeight="1" x14ac:dyDescent="0.25">
      <c r="A234" s="3"/>
      <c r="B234" s="3"/>
      <c r="C234" s="6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customHeight="1" x14ac:dyDescent="0.25">
      <c r="A235" s="3"/>
      <c r="B235" s="3"/>
      <c r="C235" s="6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customHeight="1" x14ac:dyDescent="0.25">
      <c r="A236" s="3"/>
      <c r="B236" s="3"/>
      <c r="C236" s="6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customHeight="1" x14ac:dyDescent="0.25">
      <c r="A237" s="3"/>
      <c r="B237" s="3"/>
      <c r="C237" s="6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customHeight="1" x14ac:dyDescent="0.25">
      <c r="A238" s="3"/>
      <c r="B238" s="3"/>
      <c r="C238" s="6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customHeight="1" x14ac:dyDescent="0.25">
      <c r="A239" s="3"/>
      <c r="B239" s="3"/>
      <c r="C239" s="6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customHeight="1" x14ac:dyDescent="0.25">
      <c r="A240" s="3"/>
      <c r="B240" s="3"/>
      <c r="C240" s="6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customHeight="1" x14ac:dyDescent="0.25">
      <c r="A241" s="3"/>
      <c r="B241" s="3"/>
      <c r="C241" s="6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customHeight="1" x14ac:dyDescent="0.25">
      <c r="A242" s="3"/>
      <c r="B242" s="3"/>
      <c r="C242" s="6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customHeight="1" x14ac:dyDescent="0.25">
      <c r="A243" s="3"/>
      <c r="B243" s="3"/>
      <c r="C243" s="6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customHeight="1" x14ac:dyDescent="0.25">
      <c r="A244" s="3"/>
      <c r="B244" s="3"/>
      <c r="C244" s="6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customHeight="1" x14ac:dyDescent="0.25">
      <c r="A245" s="3"/>
      <c r="B245" s="3"/>
      <c r="C245" s="6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customHeight="1" x14ac:dyDescent="0.25">
      <c r="A246" s="3"/>
      <c r="B246" s="3"/>
      <c r="C246" s="6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customHeight="1" x14ac:dyDescent="0.25">
      <c r="A247" s="3"/>
      <c r="B247" s="3"/>
      <c r="C247" s="6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customHeight="1" x14ac:dyDescent="0.25">
      <c r="A248" s="3"/>
      <c r="B248" s="3"/>
      <c r="C248" s="6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customHeight="1" x14ac:dyDescent="0.25">
      <c r="A249" s="3"/>
      <c r="B249" s="3"/>
      <c r="C249" s="6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customHeight="1" x14ac:dyDescent="0.25">
      <c r="A250" s="3"/>
      <c r="B250" s="3"/>
      <c r="C250" s="6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customHeight="1" x14ac:dyDescent="0.25">
      <c r="A251" s="3"/>
      <c r="B251" s="3"/>
      <c r="C251" s="6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customHeight="1" x14ac:dyDescent="0.25">
      <c r="A252" s="3"/>
      <c r="B252" s="3"/>
      <c r="C252" s="6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customHeight="1" x14ac:dyDescent="0.25">
      <c r="A253" s="3"/>
      <c r="B253" s="3"/>
      <c r="C253" s="6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.75" customHeight="1" x14ac:dyDescent="0.25">
      <c r="A254" s="3"/>
      <c r="B254" s="3"/>
      <c r="C254" s="6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.75" customHeight="1" x14ac:dyDescent="0.25">
      <c r="A255" s="3"/>
      <c r="B255" s="3"/>
      <c r="C255" s="6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.75" customHeight="1" x14ac:dyDescent="0.25">
      <c r="A256" s="3"/>
      <c r="B256" s="3"/>
      <c r="C256" s="6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.75" customHeight="1" x14ac:dyDescent="0.25">
      <c r="A257" s="3"/>
      <c r="B257" s="3"/>
      <c r="C257" s="6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.75" customHeight="1" x14ac:dyDescent="0.25">
      <c r="A258" s="3"/>
      <c r="B258" s="3"/>
      <c r="C258" s="6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.75" customHeight="1" x14ac:dyDescent="0.25">
      <c r="A259" s="3"/>
      <c r="B259" s="3"/>
      <c r="C259" s="6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.75" customHeight="1" x14ac:dyDescent="0.25">
      <c r="A260" s="3"/>
      <c r="B260" s="3"/>
      <c r="C260" s="6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.75" customHeight="1" x14ac:dyDescent="0.25">
      <c r="A261" s="3"/>
      <c r="B261" s="3"/>
      <c r="C261" s="6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.75" customHeight="1" x14ac:dyDescent="0.25">
      <c r="A262" s="3"/>
      <c r="B262" s="3"/>
      <c r="C262" s="6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.75" customHeight="1" x14ac:dyDescent="0.25">
      <c r="A263" s="3"/>
      <c r="B263" s="3"/>
      <c r="C263" s="6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.75" customHeight="1" x14ac:dyDescent="0.25">
      <c r="A264" s="3"/>
      <c r="B264" s="3"/>
      <c r="C264" s="6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.75" customHeight="1" x14ac:dyDescent="0.25">
      <c r="A265" s="3"/>
      <c r="B265" s="3"/>
      <c r="C265" s="6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.75" customHeight="1" x14ac:dyDescent="0.25">
      <c r="A266" s="3"/>
      <c r="B266" s="3"/>
      <c r="C266" s="6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.75" customHeight="1" x14ac:dyDescent="0.25">
      <c r="A267" s="3"/>
      <c r="B267" s="3"/>
      <c r="C267" s="6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.75" customHeight="1" x14ac:dyDescent="0.25">
      <c r="A268" s="3"/>
      <c r="B268" s="3"/>
      <c r="C268" s="6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.75" customHeight="1" x14ac:dyDescent="0.25">
      <c r="A269" s="3"/>
      <c r="B269" s="3"/>
      <c r="C269" s="6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.75" customHeight="1" x14ac:dyDescent="0.25">
      <c r="A270" s="3"/>
      <c r="B270" s="3"/>
      <c r="C270" s="6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.75" customHeight="1" x14ac:dyDescent="0.25">
      <c r="A271" s="3"/>
      <c r="B271" s="3"/>
      <c r="C271" s="6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.75" customHeight="1" x14ac:dyDescent="0.25">
      <c r="A272" s="3"/>
      <c r="B272" s="3"/>
      <c r="C272" s="6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.75" customHeight="1" x14ac:dyDescent="0.25">
      <c r="A273" s="3"/>
      <c r="B273" s="3"/>
      <c r="C273" s="6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.75" customHeight="1" x14ac:dyDescent="0.25">
      <c r="A274" s="3"/>
      <c r="B274" s="3"/>
      <c r="C274" s="6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.75" customHeight="1" x14ac:dyDescent="0.25">
      <c r="A275" s="3"/>
      <c r="B275" s="3"/>
      <c r="C275" s="6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.75" customHeight="1" x14ac:dyDescent="0.25">
      <c r="A276" s="3"/>
      <c r="B276" s="3"/>
      <c r="C276" s="6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.75" customHeight="1" x14ac:dyDescent="0.25">
      <c r="A277" s="3"/>
      <c r="B277" s="3"/>
      <c r="C277" s="6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.75" customHeight="1" x14ac:dyDescent="0.25">
      <c r="A278" s="3"/>
      <c r="B278" s="3"/>
      <c r="C278" s="6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.75" customHeight="1" x14ac:dyDescent="0.25">
      <c r="A279" s="3"/>
      <c r="B279" s="3"/>
      <c r="C279" s="6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.75" customHeight="1" x14ac:dyDescent="0.25">
      <c r="A280" s="3"/>
      <c r="B280" s="3"/>
      <c r="C280" s="6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.75" customHeight="1" x14ac:dyDescent="0.25">
      <c r="A281" s="3"/>
      <c r="B281" s="3"/>
      <c r="C281" s="6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.75" customHeight="1" x14ac:dyDescent="0.25">
      <c r="A282" s="3"/>
      <c r="B282" s="3"/>
      <c r="C282" s="6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.75" customHeight="1" x14ac:dyDescent="0.25">
      <c r="A283" s="3"/>
      <c r="B283" s="3"/>
      <c r="C283" s="6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.75" customHeight="1" x14ac:dyDescent="0.25">
      <c r="A284" s="3"/>
      <c r="B284" s="3"/>
      <c r="C284" s="6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.75" customHeight="1" x14ac:dyDescent="0.25">
      <c r="A285" s="3"/>
      <c r="B285" s="3"/>
      <c r="C285" s="6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.75" customHeight="1" x14ac:dyDescent="0.25">
      <c r="A286" s="3"/>
      <c r="B286" s="3"/>
      <c r="C286" s="6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.75" customHeight="1" x14ac:dyDescent="0.25">
      <c r="A287" s="3"/>
      <c r="B287" s="3"/>
      <c r="C287" s="6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.75" customHeight="1" x14ac:dyDescent="0.25">
      <c r="A288" s="3"/>
      <c r="B288" s="3"/>
      <c r="C288" s="6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.75" customHeight="1" x14ac:dyDescent="0.25">
      <c r="A289" s="3"/>
      <c r="B289" s="3"/>
      <c r="C289" s="6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.75" customHeight="1" x14ac:dyDescent="0.25">
      <c r="A290" s="3"/>
      <c r="B290" s="3"/>
      <c r="C290" s="6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.75" customHeight="1" x14ac:dyDescent="0.25">
      <c r="A291" s="3"/>
      <c r="B291" s="3"/>
      <c r="C291" s="6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.75" customHeight="1" x14ac:dyDescent="0.25">
      <c r="A292" s="3"/>
      <c r="B292" s="3"/>
      <c r="C292" s="6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.75" customHeight="1" x14ac:dyDescent="0.25">
      <c r="A293" s="3"/>
      <c r="B293" s="3"/>
      <c r="C293" s="6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.75" customHeight="1" x14ac:dyDescent="0.25">
      <c r="A294" s="3"/>
      <c r="B294" s="3"/>
      <c r="C294" s="6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.75" customHeight="1" x14ac:dyDescent="0.25">
      <c r="A295" s="3"/>
      <c r="B295" s="3"/>
      <c r="C295" s="6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.75" customHeight="1" x14ac:dyDescent="0.25">
      <c r="A296" s="3"/>
      <c r="B296" s="3"/>
      <c r="C296" s="6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.75" customHeight="1" x14ac:dyDescent="0.25">
      <c r="A297" s="3"/>
      <c r="B297" s="3"/>
      <c r="C297" s="6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.75" customHeight="1" x14ac:dyDescent="0.25">
      <c r="A298" s="3"/>
      <c r="B298" s="3"/>
      <c r="C298" s="6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.75" customHeight="1" x14ac:dyDescent="0.25">
      <c r="A299" s="3"/>
      <c r="B299" s="3"/>
      <c r="C299" s="6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.75" customHeight="1" x14ac:dyDescent="0.25">
      <c r="A300" s="3"/>
      <c r="B300" s="3"/>
      <c r="C300" s="6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.75" customHeight="1" x14ac:dyDescent="0.25">
      <c r="A301" s="3"/>
      <c r="B301" s="3"/>
      <c r="C301" s="6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.75" customHeight="1" x14ac:dyDescent="0.25">
      <c r="A302" s="3"/>
      <c r="B302" s="3"/>
      <c r="C302" s="6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.75" customHeight="1" x14ac:dyDescent="0.25">
      <c r="A303" s="3"/>
      <c r="B303" s="3"/>
      <c r="C303" s="6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.75" customHeight="1" x14ac:dyDescent="0.25">
      <c r="A304" s="3"/>
      <c r="B304" s="3"/>
      <c r="C304" s="6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.75" customHeight="1" x14ac:dyDescent="0.25">
      <c r="A305" s="3"/>
      <c r="B305" s="3"/>
      <c r="C305" s="6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.75" customHeight="1" x14ac:dyDescent="0.25">
      <c r="A306" s="3"/>
      <c r="B306" s="3"/>
      <c r="C306" s="6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.75" customHeight="1" x14ac:dyDescent="0.25">
      <c r="A307" s="3"/>
      <c r="B307" s="3"/>
      <c r="C307" s="6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.75" customHeight="1" x14ac:dyDescent="0.25">
      <c r="A308" s="3"/>
      <c r="B308" s="3"/>
      <c r="C308" s="6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.75" customHeight="1" x14ac:dyDescent="0.25">
      <c r="A309" s="3"/>
      <c r="B309" s="3"/>
      <c r="C309" s="6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.75" customHeight="1" x14ac:dyDescent="0.25">
      <c r="A310" s="3"/>
      <c r="B310" s="3"/>
      <c r="C310" s="6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.75" customHeight="1" x14ac:dyDescent="0.25">
      <c r="A311" s="3"/>
      <c r="B311" s="3"/>
      <c r="C311" s="6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.75" customHeight="1" x14ac:dyDescent="0.25">
      <c r="A312" s="3"/>
      <c r="B312" s="3"/>
      <c r="C312" s="6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.75" customHeight="1" x14ac:dyDescent="0.25">
      <c r="A313" s="3"/>
      <c r="B313" s="3"/>
      <c r="C313" s="6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.75" customHeight="1" x14ac:dyDescent="0.25">
      <c r="A314" s="3"/>
      <c r="B314" s="3"/>
      <c r="C314" s="6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.75" customHeight="1" x14ac:dyDescent="0.25">
      <c r="A315" s="3"/>
      <c r="B315" s="3"/>
      <c r="C315" s="6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.75" customHeight="1" x14ac:dyDescent="0.25">
      <c r="A316" s="3"/>
      <c r="B316" s="3"/>
      <c r="C316" s="6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.75" customHeight="1" x14ac:dyDescent="0.25">
      <c r="A317" s="3"/>
      <c r="B317" s="3"/>
      <c r="C317" s="6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.75" customHeight="1" x14ac:dyDescent="0.25">
      <c r="A318" s="3"/>
      <c r="B318" s="3"/>
      <c r="C318" s="6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.75" customHeight="1" x14ac:dyDescent="0.25">
      <c r="A319" s="3"/>
      <c r="B319" s="3"/>
      <c r="C319" s="6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.75" customHeight="1" x14ac:dyDescent="0.25">
      <c r="A320" s="3"/>
      <c r="B320" s="3"/>
      <c r="C320" s="6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.75" customHeight="1" x14ac:dyDescent="0.25">
      <c r="A321" s="3"/>
      <c r="B321" s="3"/>
      <c r="C321" s="6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.75" customHeight="1" x14ac:dyDescent="0.25">
      <c r="A322" s="3"/>
      <c r="B322" s="3"/>
      <c r="C322" s="6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.75" customHeight="1" x14ac:dyDescent="0.25">
      <c r="A323" s="3"/>
      <c r="B323" s="3"/>
      <c r="C323" s="6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.75" customHeight="1" x14ac:dyDescent="0.25">
      <c r="A324" s="3"/>
      <c r="B324" s="3"/>
      <c r="C324" s="6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.75" customHeight="1" x14ac:dyDescent="0.25">
      <c r="A325" s="3"/>
      <c r="B325" s="3"/>
      <c r="C325" s="6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.75" customHeight="1" x14ac:dyDescent="0.25">
      <c r="A326" s="3"/>
      <c r="B326" s="3"/>
      <c r="C326" s="6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.75" customHeight="1" x14ac:dyDescent="0.25">
      <c r="A327" s="3"/>
      <c r="B327" s="3"/>
      <c r="C327" s="6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.75" customHeight="1" x14ac:dyDescent="0.25">
      <c r="A328" s="3"/>
      <c r="B328" s="3"/>
      <c r="C328" s="6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.75" customHeight="1" x14ac:dyDescent="0.25">
      <c r="A329" s="3"/>
      <c r="B329" s="3"/>
      <c r="C329" s="6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.75" customHeight="1" x14ac:dyDescent="0.25">
      <c r="A330" s="3"/>
      <c r="B330" s="3"/>
      <c r="C330" s="6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.75" customHeight="1" x14ac:dyDescent="0.25">
      <c r="A331" s="3"/>
      <c r="B331" s="3"/>
      <c r="C331" s="6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.75" customHeight="1" x14ac:dyDescent="0.25">
      <c r="A332" s="3"/>
      <c r="B332" s="3"/>
      <c r="C332" s="6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.75" customHeight="1" x14ac:dyDescent="0.25">
      <c r="A333" s="3"/>
      <c r="B333" s="3"/>
      <c r="C333" s="6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.75" customHeight="1" x14ac:dyDescent="0.25">
      <c r="A334" s="3"/>
      <c r="B334" s="3"/>
      <c r="C334" s="6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.75" customHeight="1" x14ac:dyDescent="0.25">
      <c r="A335" s="3"/>
      <c r="B335" s="3"/>
      <c r="C335" s="6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.75" customHeight="1" x14ac:dyDescent="0.25">
      <c r="A336" s="3"/>
      <c r="B336" s="3"/>
      <c r="C336" s="6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.75" customHeight="1" x14ac:dyDescent="0.25">
      <c r="A337" s="3"/>
      <c r="B337" s="3"/>
      <c r="C337" s="6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.75" customHeight="1" x14ac:dyDescent="0.25">
      <c r="A338" s="3"/>
      <c r="B338" s="3"/>
      <c r="C338" s="6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.75" customHeight="1" x14ac:dyDescent="0.25">
      <c r="A339" s="3"/>
      <c r="B339" s="3"/>
      <c r="C339" s="6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.75" customHeight="1" x14ac:dyDescent="0.25">
      <c r="A340" s="3"/>
      <c r="B340" s="3"/>
      <c r="C340" s="6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.75" customHeight="1" x14ac:dyDescent="0.25">
      <c r="A341" s="3"/>
      <c r="B341" s="3"/>
      <c r="C341" s="6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.75" customHeight="1" x14ac:dyDescent="0.25">
      <c r="A342" s="3"/>
      <c r="B342" s="3"/>
      <c r="C342" s="6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.75" customHeight="1" x14ac:dyDescent="0.25">
      <c r="A343" s="3"/>
      <c r="B343" s="3"/>
      <c r="C343" s="6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.75" customHeight="1" x14ac:dyDescent="0.25">
      <c r="A344" s="3"/>
      <c r="B344" s="3"/>
      <c r="C344" s="6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.75" customHeight="1" x14ac:dyDescent="0.25">
      <c r="A345" s="3"/>
      <c r="B345" s="3"/>
      <c r="C345" s="6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.75" customHeight="1" x14ac:dyDescent="0.25">
      <c r="A346" s="3"/>
      <c r="B346" s="3"/>
      <c r="C346" s="6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.75" customHeight="1" x14ac:dyDescent="0.25">
      <c r="A347" s="3"/>
      <c r="B347" s="3"/>
      <c r="C347" s="6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.75" customHeight="1" x14ac:dyDescent="0.25">
      <c r="A348" s="3"/>
      <c r="B348" s="3"/>
      <c r="C348" s="6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.75" customHeight="1" x14ac:dyDescent="0.25">
      <c r="A349" s="3"/>
      <c r="B349" s="3"/>
      <c r="C349" s="6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.75" customHeight="1" x14ac:dyDescent="0.25">
      <c r="A350" s="3"/>
      <c r="B350" s="3"/>
      <c r="C350" s="6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.75" customHeight="1" x14ac:dyDescent="0.25">
      <c r="A351" s="3"/>
      <c r="B351" s="3"/>
      <c r="C351" s="6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.75" customHeight="1" x14ac:dyDescent="0.25">
      <c r="A352" s="3"/>
      <c r="B352" s="3"/>
      <c r="C352" s="6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.75" customHeight="1" x14ac:dyDescent="0.25">
      <c r="A353" s="3"/>
      <c r="B353" s="3"/>
      <c r="C353" s="6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.75" customHeight="1" x14ac:dyDescent="0.25">
      <c r="A354" s="3"/>
      <c r="B354" s="3"/>
      <c r="C354" s="6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.75" customHeight="1" x14ac:dyDescent="0.25">
      <c r="A355" s="3"/>
      <c r="B355" s="3"/>
      <c r="C355" s="6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.75" customHeight="1" x14ac:dyDescent="0.25">
      <c r="A356" s="3"/>
      <c r="B356" s="3"/>
      <c r="C356" s="6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.75" customHeight="1" x14ac:dyDescent="0.25">
      <c r="A357" s="3"/>
      <c r="B357" s="3"/>
      <c r="C357" s="6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.75" customHeight="1" x14ac:dyDescent="0.25">
      <c r="A358" s="3"/>
      <c r="B358" s="3"/>
      <c r="C358" s="6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.75" customHeight="1" x14ac:dyDescent="0.25">
      <c r="A359" s="3"/>
      <c r="B359" s="3"/>
      <c r="C359" s="6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.75" customHeight="1" x14ac:dyDescent="0.25">
      <c r="A360" s="3"/>
      <c r="B360" s="3"/>
      <c r="C360" s="6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.75" customHeight="1" x14ac:dyDescent="0.25">
      <c r="A361" s="3"/>
      <c r="B361" s="3"/>
      <c r="C361" s="6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.75" customHeight="1" x14ac:dyDescent="0.25">
      <c r="A362" s="3"/>
      <c r="B362" s="3"/>
      <c r="C362" s="6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.75" customHeight="1" x14ac:dyDescent="0.25">
      <c r="A363" s="3"/>
      <c r="B363" s="3"/>
      <c r="C363" s="6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.75" customHeight="1" x14ac:dyDescent="0.25">
      <c r="A364" s="3"/>
      <c r="B364" s="3"/>
      <c r="C364" s="6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.75" customHeight="1" x14ac:dyDescent="0.25">
      <c r="A365" s="3"/>
      <c r="B365" s="3"/>
      <c r="C365" s="6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.75" customHeight="1" x14ac:dyDescent="0.25">
      <c r="A366" s="3"/>
      <c r="B366" s="3"/>
      <c r="C366" s="6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.75" customHeight="1" x14ac:dyDescent="0.25">
      <c r="A367" s="3"/>
      <c r="B367" s="3"/>
      <c r="C367" s="6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.75" customHeight="1" x14ac:dyDescent="0.25">
      <c r="A368" s="3"/>
      <c r="B368" s="3"/>
      <c r="C368" s="6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.75" customHeight="1" x14ac:dyDescent="0.25">
      <c r="A369" s="3"/>
      <c r="B369" s="3"/>
      <c r="C369" s="6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.75" customHeight="1" x14ac:dyDescent="0.25">
      <c r="A370" s="3"/>
      <c r="B370" s="3"/>
      <c r="C370" s="6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.75" customHeight="1" x14ac:dyDescent="0.25">
      <c r="A371" s="3"/>
      <c r="B371" s="3"/>
      <c r="C371" s="6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.75" customHeight="1" x14ac:dyDescent="0.25">
      <c r="A372" s="3"/>
      <c r="B372" s="3"/>
      <c r="C372" s="6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.75" customHeight="1" x14ac:dyDescent="0.25">
      <c r="A373" s="3"/>
      <c r="B373" s="3"/>
      <c r="C373" s="6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.75" customHeight="1" x14ac:dyDescent="0.25">
      <c r="A374" s="3"/>
      <c r="B374" s="3"/>
      <c r="C374" s="6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.75" customHeight="1" x14ac:dyDescent="0.25">
      <c r="A375" s="3"/>
      <c r="B375" s="3"/>
      <c r="C375" s="6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.75" customHeight="1" x14ac:dyDescent="0.25">
      <c r="A376" s="3"/>
      <c r="B376" s="3"/>
      <c r="C376" s="6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.75" customHeight="1" x14ac:dyDescent="0.25">
      <c r="A377" s="3"/>
      <c r="B377" s="3"/>
      <c r="C377" s="6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.75" customHeight="1" x14ac:dyDescent="0.25">
      <c r="A378" s="3"/>
      <c r="B378" s="3"/>
      <c r="C378" s="6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.75" customHeight="1" x14ac:dyDescent="0.25">
      <c r="A379" s="3"/>
      <c r="B379" s="3"/>
      <c r="C379" s="6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.75" customHeight="1" x14ac:dyDescent="0.25">
      <c r="A380" s="3"/>
      <c r="B380" s="3"/>
      <c r="C380" s="6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.75" customHeight="1" x14ac:dyDescent="0.25">
      <c r="A381" s="3"/>
      <c r="B381" s="3"/>
      <c r="C381" s="6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.75" customHeight="1" x14ac:dyDescent="0.25">
      <c r="A382" s="3"/>
      <c r="B382" s="3"/>
      <c r="C382" s="6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.75" customHeight="1" x14ac:dyDescent="0.25">
      <c r="A383" s="3"/>
      <c r="B383" s="3"/>
      <c r="C383" s="6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.75" customHeight="1" x14ac:dyDescent="0.25">
      <c r="A384" s="3"/>
      <c r="B384" s="3"/>
      <c r="C384" s="6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.75" customHeight="1" x14ac:dyDescent="0.25">
      <c r="A385" s="3"/>
      <c r="B385" s="3"/>
      <c r="C385" s="6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.75" customHeight="1" x14ac:dyDescent="0.25">
      <c r="A386" s="3"/>
      <c r="B386" s="3"/>
      <c r="C386" s="6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.75" customHeight="1" x14ac:dyDescent="0.25">
      <c r="A387" s="3"/>
      <c r="B387" s="3"/>
      <c r="C387" s="6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.75" customHeight="1" x14ac:dyDescent="0.25">
      <c r="A388" s="3"/>
      <c r="B388" s="3"/>
      <c r="C388" s="6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.75" customHeight="1" x14ac:dyDescent="0.25">
      <c r="A389" s="3"/>
      <c r="B389" s="3"/>
      <c r="C389" s="6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.75" customHeight="1" x14ac:dyDescent="0.25">
      <c r="A390" s="3"/>
      <c r="B390" s="3"/>
      <c r="C390" s="6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.75" customHeight="1" x14ac:dyDescent="0.25">
      <c r="A391" s="3"/>
      <c r="B391" s="3"/>
      <c r="C391" s="6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.75" customHeight="1" x14ac:dyDescent="0.25">
      <c r="A392" s="3"/>
      <c r="B392" s="3"/>
      <c r="C392" s="6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.75" customHeight="1" x14ac:dyDescent="0.25">
      <c r="A393" s="3"/>
      <c r="B393" s="3"/>
      <c r="C393" s="6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.75" customHeight="1" x14ac:dyDescent="0.25">
      <c r="A394" s="3"/>
      <c r="B394" s="3"/>
      <c r="C394" s="6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.75" customHeight="1" x14ac:dyDescent="0.25">
      <c r="A395" s="3"/>
      <c r="B395" s="3"/>
      <c r="C395" s="6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.75" customHeight="1" x14ac:dyDescent="0.25">
      <c r="A396" s="3"/>
      <c r="B396" s="3"/>
      <c r="C396" s="6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.75" customHeight="1" x14ac:dyDescent="0.25">
      <c r="A397" s="3"/>
      <c r="B397" s="3"/>
      <c r="C397" s="6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.75" customHeight="1" x14ac:dyDescent="0.25">
      <c r="A398" s="3"/>
      <c r="B398" s="3"/>
      <c r="C398" s="6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.75" customHeight="1" x14ac:dyDescent="0.25">
      <c r="A399" s="3"/>
      <c r="B399" s="3"/>
      <c r="C399" s="6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.75" customHeight="1" x14ac:dyDescent="0.25">
      <c r="A400" s="3"/>
      <c r="B400" s="3"/>
      <c r="C400" s="6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.75" customHeight="1" x14ac:dyDescent="0.25">
      <c r="A401" s="3"/>
      <c r="B401" s="3"/>
      <c r="C401" s="6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.75" customHeight="1" x14ac:dyDescent="0.25">
      <c r="A402" s="3"/>
      <c r="B402" s="3"/>
      <c r="C402" s="6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.75" customHeight="1" x14ac:dyDescent="0.25">
      <c r="A403" s="3"/>
      <c r="B403" s="3"/>
      <c r="C403" s="6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.75" customHeight="1" x14ac:dyDescent="0.25">
      <c r="A404" s="3"/>
      <c r="B404" s="3"/>
      <c r="C404" s="6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.75" customHeight="1" x14ac:dyDescent="0.25">
      <c r="A405" s="3"/>
      <c r="B405" s="3"/>
      <c r="C405" s="6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.75" customHeight="1" x14ac:dyDescent="0.25">
      <c r="A406" s="3"/>
      <c r="B406" s="3"/>
      <c r="C406" s="6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.75" customHeight="1" x14ac:dyDescent="0.25">
      <c r="A407" s="3"/>
      <c r="B407" s="3"/>
      <c r="C407" s="6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.75" customHeight="1" x14ac:dyDescent="0.25">
      <c r="A408" s="3"/>
      <c r="B408" s="3"/>
      <c r="C408" s="6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.75" customHeight="1" x14ac:dyDescent="0.25">
      <c r="A409" s="3"/>
      <c r="B409" s="3"/>
      <c r="C409" s="6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.75" customHeight="1" x14ac:dyDescent="0.25">
      <c r="A410" s="3"/>
      <c r="B410" s="3"/>
      <c r="C410" s="6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.75" customHeight="1" x14ac:dyDescent="0.25">
      <c r="A411" s="3"/>
      <c r="B411" s="3"/>
      <c r="C411" s="6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.75" customHeight="1" x14ac:dyDescent="0.25">
      <c r="A412" s="3"/>
      <c r="B412" s="3"/>
      <c r="C412" s="6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.75" customHeight="1" x14ac:dyDescent="0.25">
      <c r="A413" s="3"/>
      <c r="B413" s="3"/>
      <c r="C413" s="6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.75" customHeight="1" x14ac:dyDescent="0.25">
      <c r="A414" s="3"/>
      <c r="B414" s="3"/>
      <c r="C414" s="6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.75" customHeight="1" x14ac:dyDescent="0.25">
      <c r="A415" s="3"/>
      <c r="B415" s="3"/>
      <c r="C415" s="6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.75" customHeight="1" x14ac:dyDescent="0.25">
      <c r="A416" s="3"/>
      <c r="B416" s="3"/>
      <c r="C416" s="6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.75" customHeight="1" x14ac:dyDescent="0.25">
      <c r="A417" s="3"/>
      <c r="B417" s="3"/>
      <c r="C417" s="6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.75" customHeight="1" x14ac:dyDescent="0.25">
      <c r="A418" s="3"/>
      <c r="B418" s="3"/>
      <c r="C418" s="6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.75" customHeight="1" x14ac:dyDescent="0.25">
      <c r="A419" s="3"/>
      <c r="B419" s="3"/>
      <c r="C419" s="6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.75" customHeight="1" x14ac:dyDescent="0.25">
      <c r="A420" s="3"/>
      <c r="B420" s="3"/>
      <c r="C420" s="6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.75" customHeight="1" x14ac:dyDescent="0.25">
      <c r="A421" s="3"/>
      <c r="B421" s="3"/>
      <c r="C421" s="6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.75" customHeight="1" x14ac:dyDescent="0.25">
      <c r="A422" s="3"/>
      <c r="B422" s="3"/>
      <c r="C422" s="6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.75" customHeight="1" x14ac:dyDescent="0.25">
      <c r="A423" s="3"/>
      <c r="B423" s="3"/>
      <c r="C423" s="6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.75" customHeight="1" x14ac:dyDescent="0.25">
      <c r="A424" s="3"/>
      <c r="B424" s="3"/>
      <c r="C424" s="6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.75" customHeight="1" x14ac:dyDescent="0.25">
      <c r="A425" s="3"/>
      <c r="B425" s="3"/>
      <c r="C425" s="6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.75" customHeight="1" x14ac:dyDescent="0.25">
      <c r="A426" s="3"/>
      <c r="B426" s="3"/>
      <c r="C426" s="6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.75" customHeight="1" x14ac:dyDescent="0.25">
      <c r="A427" s="3"/>
      <c r="B427" s="3"/>
      <c r="C427" s="6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.75" customHeight="1" x14ac:dyDescent="0.25">
      <c r="A428" s="3"/>
      <c r="B428" s="3"/>
      <c r="C428" s="6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.75" customHeight="1" x14ac:dyDescent="0.25">
      <c r="A429" s="3"/>
      <c r="B429" s="3"/>
      <c r="C429" s="6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.75" customHeight="1" x14ac:dyDescent="0.25">
      <c r="A430" s="3"/>
      <c r="B430" s="3"/>
      <c r="C430" s="6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.75" customHeight="1" x14ac:dyDescent="0.25">
      <c r="A431" s="3"/>
      <c r="B431" s="3"/>
      <c r="C431" s="6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.75" customHeight="1" x14ac:dyDescent="0.25">
      <c r="A432" s="3"/>
      <c r="B432" s="3"/>
      <c r="C432" s="6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.75" customHeight="1" x14ac:dyDescent="0.25">
      <c r="A433" s="3"/>
      <c r="B433" s="3"/>
      <c r="C433" s="6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.75" customHeight="1" x14ac:dyDescent="0.25">
      <c r="A434" s="3"/>
      <c r="B434" s="3"/>
      <c r="C434" s="6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.75" customHeight="1" x14ac:dyDescent="0.25">
      <c r="A435" s="3"/>
      <c r="B435" s="3"/>
      <c r="C435" s="6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.75" customHeight="1" x14ac:dyDescent="0.25">
      <c r="A436" s="3"/>
      <c r="B436" s="3"/>
      <c r="C436" s="6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.75" customHeight="1" x14ac:dyDescent="0.25">
      <c r="A437" s="3"/>
      <c r="B437" s="3"/>
      <c r="C437" s="6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.75" customHeight="1" x14ac:dyDescent="0.25">
      <c r="A438" s="3"/>
      <c r="B438" s="3"/>
      <c r="C438" s="6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.75" customHeight="1" x14ac:dyDescent="0.25">
      <c r="A439" s="3"/>
      <c r="B439" s="3"/>
      <c r="C439" s="6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.75" customHeight="1" x14ac:dyDescent="0.25">
      <c r="A440" s="3"/>
      <c r="B440" s="3"/>
      <c r="C440" s="6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.75" customHeight="1" x14ac:dyDescent="0.25">
      <c r="A441" s="3"/>
      <c r="B441" s="3"/>
      <c r="C441" s="6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.75" customHeight="1" x14ac:dyDescent="0.25">
      <c r="A442" s="3"/>
      <c r="B442" s="3"/>
      <c r="C442" s="6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.75" customHeight="1" x14ac:dyDescent="0.25">
      <c r="A443" s="3"/>
      <c r="B443" s="3"/>
      <c r="C443" s="6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.75" customHeight="1" x14ac:dyDescent="0.25">
      <c r="A444" s="3"/>
      <c r="B444" s="3"/>
      <c r="C444" s="6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.75" customHeight="1" x14ac:dyDescent="0.25">
      <c r="A445" s="3"/>
      <c r="B445" s="3"/>
      <c r="C445" s="6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.75" customHeight="1" x14ac:dyDescent="0.25">
      <c r="A446" s="3"/>
      <c r="B446" s="3"/>
      <c r="C446" s="6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.75" customHeight="1" x14ac:dyDescent="0.25">
      <c r="A447" s="3"/>
      <c r="B447" s="3"/>
      <c r="C447" s="6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.75" customHeight="1" x14ac:dyDescent="0.25">
      <c r="A448" s="3"/>
      <c r="B448" s="3"/>
      <c r="C448" s="6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.75" customHeight="1" x14ac:dyDescent="0.25">
      <c r="A449" s="3"/>
      <c r="B449" s="3"/>
      <c r="C449" s="6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.75" customHeight="1" x14ac:dyDescent="0.25">
      <c r="A450" s="3"/>
      <c r="B450" s="3"/>
      <c r="C450" s="6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.75" customHeight="1" x14ac:dyDescent="0.25">
      <c r="A451" s="3"/>
      <c r="B451" s="3"/>
      <c r="C451" s="6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.75" customHeight="1" x14ac:dyDescent="0.25">
      <c r="A452" s="3"/>
      <c r="B452" s="3"/>
      <c r="C452" s="6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.75" customHeight="1" x14ac:dyDescent="0.25">
      <c r="A453" s="3"/>
      <c r="B453" s="3"/>
      <c r="C453" s="6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.75" customHeight="1" x14ac:dyDescent="0.25">
      <c r="A454" s="3"/>
      <c r="B454" s="3"/>
      <c r="C454" s="6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.75" customHeight="1" x14ac:dyDescent="0.25">
      <c r="A455" s="3"/>
      <c r="B455" s="3"/>
      <c r="C455" s="6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.75" customHeight="1" x14ac:dyDescent="0.25">
      <c r="A456" s="3"/>
      <c r="B456" s="3"/>
      <c r="C456" s="6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.75" customHeight="1" x14ac:dyDescent="0.25">
      <c r="A457" s="3"/>
      <c r="B457" s="3"/>
      <c r="C457" s="6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.75" customHeight="1" x14ac:dyDescent="0.25">
      <c r="A458" s="3"/>
      <c r="B458" s="3"/>
      <c r="C458" s="6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.75" customHeight="1" x14ac:dyDescent="0.25">
      <c r="A459" s="3"/>
      <c r="B459" s="3"/>
      <c r="C459" s="6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.75" customHeight="1" x14ac:dyDescent="0.25">
      <c r="A460" s="3"/>
      <c r="B460" s="3"/>
      <c r="C460" s="6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.75" customHeight="1" x14ac:dyDescent="0.25">
      <c r="A461" s="3"/>
      <c r="B461" s="3"/>
      <c r="C461" s="6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.75" customHeight="1" x14ac:dyDescent="0.25">
      <c r="A462" s="3"/>
      <c r="B462" s="3"/>
      <c r="C462" s="6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.75" customHeight="1" x14ac:dyDescent="0.25">
      <c r="A463" s="3"/>
      <c r="B463" s="3"/>
      <c r="C463" s="6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.75" customHeight="1" x14ac:dyDescent="0.25">
      <c r="A464" s="3"/>
      <c r="B464" s="3"/>
      <c r="C464" s="6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.75" customHeight="1" x14ac:dyDescent="0.25">
      <c r="A465" s="3"/>
      <c r="B465" s="3"/>
      <c r="C465" s="6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.75" customHeight="1" x14ac:dyDescent="0.25">
      <c r="A466" s="3"/>
      <c r="B466" s="3"/>
      <c r="C466" s="6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.75" customHeight="1" x14ac:dyDescent="0.25">
      <c r="A467" s="3"/>
      <c r="B467" s="3"/>
      <c r="C467" s="6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.75" customHeight="1" x14ac:dyDescent="0.25">
      <c r="A468" s="3"/>
      <c r="B468" s="3"/>
      <c r="C468" s="6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.75" customHeight="1" x14ac:dyDescent="0.25">
      <c r="A469" s="3"/>
      <c r="B469" s="3"/>
      <c r="C469" s="6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.75" customHeight="1" x14ac:dyDescent="0.25">
      <c r="A470" s="3"/>
      <c r="B470" s="3"/>
      <c r="C470" s="6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.75" customHeight="1" x14ac:dyDescent="0.25">
      <c r="A471" s="3"/>
      <c r="B471" s="3"/>
      <c r="C471" s="6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.75" customHeight="1" x14ac:dyDescent="0.25">
      <c r="A472" s="3"/>
      <c r="B472" s="3"/>
      <c r="C472" s="6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.75" customHeight="1" x14ac:dyDescent="0.25">
      <c r="A473" s="3"/>
      <c r="B473" s="3"/>
      <c r="C473" s="6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.75" customHeight="1" x14ac:dyDescent="0.25">
      <c r="A474" s="3"/>
      <c r="B474" s="3"/>
      <c r="C474" s="6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.75" customHeight="1" x14ac:dyDescent="0.25">
      <c r="A475" s="3"/>
      <c r="B475" s="3"/>
      <c r="C475" s="6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.75" customHeight="1" x14ac:dyDescent="0.25">
      <c r="A476" s="3"/>
      <c r="B476" s="3"/>
      <c r="C476" s="6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.75" customHeight="1" x14ac:dyDescent="0.25">
      <c r="A477" s="3"/>
      <c r="B477" s="3"/>
      <c r="C477" s="6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.75" customHeight="1" x14ac:dyDescent="0.25">
      <c r="A478" s="3"/>
      <c r="B478" s="3"/>
      <c r="C478" s="6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.75" customHeight="1" x14ac:dyDescent="0.25">
      <c r="A479" s="3"/>
      <c r="B479" s="3"/>
      <c r="C479" s="6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.75" customHeight="1" x14ac:dyDescent="0.25">
      <c r="A480" s="3"/>
      <c r="B480" s="3"/>
      <c r="C480" s="6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.75" customHeight="1" x14ac:dyDescent="0.25">
      <c r="A481" s="3"/>
      <c r="B481" s="3"/>
      <c r="C481" s="6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.75" customHeight="1" x14ac:dyDescent="0.25">
      <c r="A482" s="3"/>
      <c r="B482" s="3"/>
      <c r="C482" s="6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.75" customHeight="1" x14ac:dyDescent="0.25">
      <c r="A483" s="3"/>
      <c r="B483" s="3"/>
      <c r="C483" s="6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.75" customHeight="1" x14ac:dyDescent="0.25">
      <c r="A484" s="3"/>
      <c r="B484" s="3"/>
      <c r="C484" s="6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.75" customHeight="1" x14ac:dyDescent="0.25">
      <c r="A485" s="3"/>
      <c r="B485" s="3"/>
      <c r="C485" s="6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.75" customHeight="1" x14ac:dyDescent="0.25">
      <c r="A486" s="3"/>
      <c r="B486" s="3"/>
      <c r="C486" s="6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.75" customHeight="1" x14ac:dyDescent="0.25">
      <c r="A487" s="3"/>
      <c r="B487" s="3"/>
      <c r="C487" s="6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.75" customHeight="1" x14ac:dyDescent="0.25">
      <c r="A488" s="3"/>
      <c r="B488" s="3"/>
      <c r="C488" s="6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.75" customHeight="1" x14ac:dyDescent="0.25">
      <c r="A489" s="3"/>
      <c r="B489" s="3"/>
      <c r="C489" s="6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.75" customHeight="1" x14ac:dyDescent="0.25">
      <c r="A490" s="3"/>
      <c r="B490" s="3"/>
      <c r="C490" s="6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.75" customHeight="1" x14ac:dyDescent="0.25">
      <c r="A491" s="3"/>
      <c r="B491" s="3"/>
      <c r="C491" s="6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.75" customHeight="1" x14ac:dyDescent="0.25">
      <c r="A492" s="3"/>
      <c r="B492" s="3"/>
      <c r="C492" s="6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.75" customHeight="1" x14ac:dyDescent="0.25">
      <c r="A493" s="3"/>
      <c r="B493" s="3"/>
      <c r="C493" s="6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.75" customHeight="1" x14ac:dyDescent="0.25">
      <c r="A494" s="3"/>
      <c r="B494" s="3"/>
      <c r="C494" s="6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.75" customHeight="1" x14ac:dyDescent="0.25">
      <c r="A495" s="3"/>
      <c r="B495" s="3"/>
      <c r="C495" s="6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.75" customHeight="1" x14ac:dyDescent="0.25">
      <c r="A496" s="3"/>
      <c r="B496" s="3"/>
      <c r="C496" s="6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.75" customHeight="1" x14ac:dyDescent="0.25">
      <c r="A497" s="3"/>
      <c r="B497" s="3"/>
      <c r="C497" s="6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.75" customHeight="1" x14ac:dyDescent="0.25">
      <c r="A498" s="3"/>
      <c r="B498" s="3"/>
      <c r="C498" s="6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.75" customHeight="1" x14ac:dyDescent="0.25">
      <c r="A499" s="3"/>
      <c r="B499" s="3"/>
      <c r="C499" s="6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.75" customHeight="1" x14ac:dyDescent="0.25">
      <c r="A500" s="3"/>
      <c r="B500" s="3"/>
      <c r="C500" s="6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.75" customHeight="1" x14ac:dyDescent="0.25">
      <c r="A501" s="3"/>
      <c r="B501" s="3"/>
      <c r="C501" s="6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.75" customHeight="1" x14ac:dyDescent="0.25">
      <c r="A502" s="3"/>
      <c r="B502" s="3"/>
      <c r="C502" s="6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.75" customHeight="1" x14ac:dyDescent="0.25">
      <c r="A503" s="3"/>
      <c r="B503" s="3"/>
      <c r="C503" s="6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.75" customHeight="1" x14ac:dyDescent="0.25">
      <c r="A504" s="3"/>
      <c r="B504" s="3"/>
      <c r="C504" s="6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.75" customHeight="1" x14ac:dyDescent="0.25">
      <c r="A505" s="3"/>
      <c r="B505" s="3"/>
      <c r="C505" s="6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.75" customHeight="1" x14ac:dyDescent="0.25">
      <c r="A506" s="3"/>
      <c r="B506" s="3"/>
      <c r="C506" s="6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.75" customHeight="1" x14ac:dyDescent="0.25">
      <c r="A507" s="3"/>
      <c r="B507" s="3"/>
      <c r="C507" s="6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.75" customHeight="1" x14ac:dyDescent="0.25">
      <c r="A508" s="3"/>
      <c r="B508" s="3"/>
      <c r="C508" s="6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.75" customHeight="1" x14ac:dyDescent="0.25">
      <c r="A509" s="3"/>
      <c r="B509" s="3"/>
      <c r="C509" s="6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.75" customHeight="1" x14ac:dyDescent="0.25">
      <c r="A510" s="3"/>
      <c r="B510" s="3"/>
      <c r="C510" s="6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.75" customHeight="1" x14ac:dyDescent="0.25">
      <c r="A511" s="3"/>
      <c r="B511" s="3"/>
      <c r="C511" s="6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.75" customHeight="1" x14ac:dyDescent="0.25">
      <c r="A512" s="3"/>
      <c r="B512" s="3"/>
      <c r="C512" s="6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.75" customHeight="1" x14ac:dyDescent="0.25">
      <c r="A513" s="3"/>
      <c r="B513" s="3"/>
      <c r="C513" s="6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.75" customHeight="1" x14ac:dyDescent="0.25">
      <c r="A514" s="3"/>
      <c r="B514" s="3"/>
      <c r="C514" s="6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.75" customHeight="1" x14ac:dyDescent="0.25">
      <c r="A515" s="3"/>
      <c r="B515" s="3"/>
      <c r="C515" s="6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.75" customHeight="1" x14ac:dyDescent="0.25">
      <c r="A516" s="3"/>
      <c r="B516" s="3"/>
      <c r="C516" s="6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.75" customHeight="1" x14ac:dyDescent="0.25">
      <c r="A517" s="3"/>
      <c r="B517" s="3"/>
      <c r="C517" s="6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.75" customHeight="1" x14ac:dyDescent="0.25">
      <c r="A518" s="3"/>
      <c r="B518" s="3"/>
      <c r="C518" s="6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.75" customHeight="1" x14ac:dyDescent="0.25">
      <c r="A519" s="3"/>
      <c r="B519" s="3"/>
      <c r="C519" s="6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.75" customHeight="1" x14ac:dyDescent="0.25">
      <c r="A520" s="3"/>
      <c r="B520" s="3"/>
      <c r="C520" s="6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.75" customHeight="1" x14ac:dyDescent="0.25">
      <c r="A521" s="3"/>
      <c r="B521" s="3"/>
      <c r="C521" s="6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.75" customHeight="1" x14ac:dyDescent="0.25">
      <c r="A522" s="3"/>
      <c r="B522" s="3"/>
      <c r="C522" s="6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.75" customHeight="1" x14ac:dyDescent="0.25">
      <c r="A523" s="3"/>
      <c r="B523" s="3"/>
      <c r="C523" s="6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.75" customHeight="1" x14ac:dyDescent="0.25">
      <c r="A524" s="3"/>
      <c r="B524" s="3"/>
      <c r="C524" s="6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.75" customHeight="1" x14ac:dyDescent="0.25">
      <c r="A525" s="3"/>
      <c r="B525" s="3"/>
      <c r="C525" s="6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.75" customHeight="1" x14ac:dyDescent="0.25">
      <c r="A526" s="3"/>
      <c r="B526" s="3"/>
      <c r="C526" s="6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.75" customHeight="1" x14ac:dyDescent="0.25">
      <c r="A527" s="3"/>
      <c r="B527" s="3"/>
      <c r="C527" s="6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.75" customHeight="1" x14ac:dyDescent="0.25">
      <c r="A528" s="3"/>
      <c r="B528" s="3"/>
      <c r="C528" s="6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.75" customHeight="1" x14ac:dyDescent="0.25">
      <c r="A529" s="3"/>
      <c r="B529" s="3"/>
      <c r="C529" s="6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.75" customHeight="1" x14ac:dyDescent="0.25">
      <c r="A530" s="3"/>
      <c r="B530" s="3"/>
      <c r="C530" s="6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.75" customHeight="1" x14ac:dyDescent="0.25">
      <c r="A531" s="3"/>
      <c r="B531" s="3"/>
      <c r="C531" s="6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.75" customHeight="1" x14ac:dyDescent="0.25">
      <c r="A532" s="3"/>
      <c r="B532" s="3"/>
      <c r="C532" s="6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.75" customHeight="1" x14ac:dyDescent="0.25">
      <c r="A533" s="3"/>
      <c r="B533" s="3"/>
      <c r="C533" s="6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.75" customHeight="1" x14ac:dyDescent="0.25">
      <c r="A534" s="3"/>
      <c r="B534" s="3"/>
      <c r="C534" s="6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.75" customHeight="1" x14ac:dyDescent="0.25">
      <c r="A535" s="3"/>
      <c r="B535" s="3"/>
      <c r="C535" s="6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.75" customHeight="1" x14ac:dyDescent="0.25">
      <c r="A536" s="3"/>
      <c r="B536" s="3"/>
      <c r="C536" s="6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.75" customHeight="1" x14ac:dyDescent="0.25">
      <c r="A537" s="3"/>
      <c r="B537" s="3"/>
      <c r="C537" s="6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.75" customHeight="1" x14ac:dyDescent="0.25">
      <c r="A538" s="3"/>
      <c r="B538" s="3"/>
      <c r="C538" s="6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.75" customHeight="1" x14ac:dyDescent="0.25">
      <c r="A539" s="3"/>
      <c r="B539" s="3"/>
      <c r="C539" s="6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.75" customHeight="1" x14ac:dyDescent="0.25">
      <c r="A540" s="3"/>
      <c r="B540" s="3"/>
      <c r="C540" s="6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.75" customHeight="1" x14ac:dyDescent="0.25">
      <c r="A541" s="3"/>
      <c r="B541" s="3"/>
      <c r="C541" s="6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.75" customHeight="1" x14ac:dyDescent="0.25">
      <c r="A542" s="3"/>
      <c r="B542" s="3"/>
      <c r="C542" s="6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.75" customHeight="1" x14ac:dyDescent="0.25">
      <c r="A543" s="3"/>
      <c r="B543" s="3"/>
      <c r="C543" s="6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.75" customHeight="1" x14ac:dyDescent="0.25">
      <c r="A544" s="3"/>
      <c r="B544" s="3"/>
      <c r="C544" s="6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.75" customHeight="1" x14ac:dyDescent="0.25">
      <c r="A545" s="3"/>
      <c r="B545" s="3"/>
      <c r="C545" s="6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.75" customHeight="1" x14ac:dyDescent="0.25">
      <c r="A546" s="3"/>
      <c r="B546" s="3"/>
      <c r="C546" s="6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.75" customHeight="1" x14ac:dyDescent="0.25">
      <c r="A547" s="3"/>
      <c r="B547" s="3"/>
      <c r="C547" s="6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.75" customHeight="1" x14ac:dyDescent="0.25">
      <c r="A548" s="3"/>
      <c r="B548" s="3"/>
      <c r="C548" s="6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.75" customHeight="1" x14ac:dyDescent="0.25">
      <c r="A549" s="3"/>
      <c r="B549" s="3"/>
      <c r="C549" s="6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.75" customHeight="1" x14ac:dyDescent="0.25">
      <c r="A550" s="3"/>
      <c r="B550" s="3"/>
      <c r="C550" s="6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.75" customHeight="1" x14ac:dyDescent="0.25">
      <c r="A551" s="3"/>
      <c r="B551" s="3"/>
      <c r="C551" s="6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.75" customHeight="1" x14ac:dyDescent="0.25">
      <c r="A552" s="3"/>
      <c r="B552" s="3"/>
      <c r="C552" s="6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.75" customHeight="1" x14ac:dyDescent="0.25">
      <c r="A553" s="3"/>
      <c r="B553" s="3"/>
      <c r="C553" s="6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.75" customHeight="1" x14ac:dyDescent="0.25">
      <c r="A554" s="3"/>
      <c r="B554" s="3"/>
      <c r="C554" s="6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.75" customHeight="1" x14ac:dyDescent="0.25">
      <c r="A555" s="3"/>
      <c r="B555" s="3"/>
      <c r="C555" s="6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.75" customHeight="1" x14ac:dyDescent="0.25">
      <c r="A556" s="3"/>
      <c r="B556" s="3"/>
      <c r="C556" s="6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.75" customHeight="1" x14ac:dyDescent="0.25">
      <c r="A557" s="3"/>
      <c r="B557" s="3"/>
      <c r="C557" s="6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.75" customHeight="1" x14ac:dyDescent="0.25">
      <c r="A558" s="3"/>
      <c r="B558" s="3"/>
      <c r="C558" s="6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.75" customHeight="1" x14ac:dyDescent="0.25">
      <c r="A559" s="3"/>
      <c r="B559" s="3"/>
      <c r="C559" s="6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.75" customHeight="1" x14ac:dyDescent="0.25">
      <c r="A560" s="3"/>
      <c r="B560" s="3"/>
      <c r="C560" s="6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.75" customHeight="1" x14ac:dyDescent="0.25">
      <c r="A561" s="3"/>
      <c r="B561" s="3"/>
      <c r="C561" s="6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.75" customHeight="1" x14ac:dyDescent="0.25">
      <c r="A562" s="3"/>
      <c r="B562" s="3"/>
      <c r="C562" s="6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.75" customHeight="1" x14ac:dyDescent="0.25">
      <c r="A563" s="3"/>
      <c r="B563" s="3"/>
      <c r="C563" s="6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.75" customHeight="1" x14ac:dyDescent="0.25">
      <c r="A564" s="3"/>
      <c r="B564" s="3"/>
      <c r="C564" s="6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.75" customHeight="1" x14ac:dyDescent="0.25">
      <c r="A565" s="3"/>
      <c r="B565" s="3"/>
      <c r="C565" s="6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.75" customHeight="1" x14ac:dyDescent="0.25">
      <c r="A566" s="3"/>
      <c r="B566" s="3"/>
      <c r="C566" s="6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.75" customHeight="1" x14ac:dyDescent="0.25">
      <c r="A567" s="3"/>
      <c r="B567" s="3"/>
      <c r="C567" s="6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.75" customHeight="1" x14ac:dyDescent="0.25">
      <c r="A568" s="3"/>
      <c r="B568" s="3"/>
      <c r="C568" s="6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.75" customHeight="1" x14ac:dyDescent="0.25">
      <c r="A569" s="3"/>
      <c r="B569" s="3"/>
      <c r="C569" s="6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.75" customHeight="1" x14ac:dyDescent="0.25">
      <c r="A570" s="3"/>
      <c r="B570" s="3"/>
      <c r="C570" s="6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.75" customHeight="1" x14ac:dyDescent="0.25">
      <c r="A571" s="3"/>
      <c r="B571" s="3"/>
      <c r="C571" s="6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.75" customHeight="1" x14ac:dyDescent="0.25">
      <c r="A572" s="3"/>
      <c r="B572" s="3"/>
      <c r="C572" s="6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.75" customHeight="1" x14ac:dyDescent="0.25">
      <c r="A573" s="3"/>
      <c r="B573" s="3"/>
      <c r="C573" s="6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.75" customHeight="1" x14ac:dyDescent="0.25">
      <c r="A574" s="3"/>
      <c r="B574" s="3"/>
      <c r="C574" s="6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.75" customHeight="1" x14ac:dyDescent="0.25">
      <c r="A575" s="3"/>
      <c r="B575" s="3"/>
      <c r="C575" s="6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.75" customHeight="1" x14ac:dyDescent="0.25">
      <c r="A576" s="3"/>
      <c r="B576" s="3"/>
      <c r="C576" s="6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.75" customHeight="1" x14ac:dyDescent="0.25">
      <c r="A577" s="3"/>
      <c r="B577" s="3"/>
      <c r="C577" s="6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.75" customHeight="1" x14ac:dyDescent="0.25">
      <c r="A578" s="3"/>
      <c r="B578" s="3"/>
      <c r="C578" s="6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.75" customHeight="1" x14ac:dyDescent="0.25">
      <c r="A579" s="3"/>
      <c r="B579" s="3"/>
      <c r="C579" s="6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.75" customHeight="1" x14ac:dyDescent="0.25">
      <c r="A580" s="3"/>
      <c r="B580" s="3"/>
      <c r="C580" s="6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.75" customHeight="1" x14ac:dyDescent="0.25">
      <c r="A581" s="3"/>
      <c r="B581" s="3"/>
      <c r="C581" s="6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.75" customHeight="1" x14ac:dyDescent="0.25">
      <c r="A582" s="3"/>
      <c r="B582" s="3"/>
      <c r="C582" s="6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.75" customHeight="1" x14ac:dyDescent="0.25">
      <c r="A583" s="3"/>
      <c r="B583" s="3"/>
      <c r="C583" s="6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.75" customHeight="1" x14ac:dyDescent="0.25">
      <c r="A584" s="3"/>
      <c r="B584" s="3"/>
      <c r="C584" s="6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.75" customHeight="1" x14ac:dyDescent="0.25">
      <c r="A585" s="3"/>
      <c r="B585" s="3"/>
      <c r="C585" s="6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.75" customHeight="1" x14ac:dyDescent="0.25">
      <c r="A586" s="3"/>
      <c r="B586" s="3"/>
      <c r="C586" s="6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.75" customHeight="1" x14ac:dyDescent="0.25">
      <c r="A587" s="3"/>
      <c r="B587" s="3"/>
      <c r="C587" s="6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.75" customHeight="1" x14ac:dyDescent="0.25">
      <c r="A588" s="3"/>
      <c r="B588" s="3"/>
      <c r="C588" s="6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.75" customHeight="1" x14ac:dyDescent="0.25">
      <c r="A589" s="3"/>
      <c r="B589" s="3"/>
      <c r="C589" s="6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.75" customHeight="1" x14ac:dyDescent="0.25">
      <c r="A590" s="3"/>
      <c r="B590" s="3"/>
      <c r="C590" s="6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.75" customHeight="1" x14ac:dyDescent="0.25">
      <c r="A591" s="3"/>
      <c r="B591" s="3"/>
      <c r="C591" s="6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.75" customHeight="1" x14ac:dyDescent="0.25">
      <c r="A592" s="3"/>
      <c r="B592" s="3"/>
      <c r="C592" s="6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.75" customHeight="1" x14ac:dyDescent="0.25">
      <c r="A593" s="3"/>
      <c r="B593" s="3"/>
      <c r="C593" s="6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.75" customHeight="1" x14ac:dyDescent="0.25">
      <c r="A594" s="3"/>
      <c r="B594" s="3"/>
      <c r="C594" s="6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.75" customHeight="1" x14ac:dyDescent="0.25">
      <c r="A595" s="3"/>
      <c r="B595" s="3"/>
      <c r="C595" s="6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.75" customHeight="1" x14ac:dyDescent="0.25">
      <c r="A596" s="3"/>
      <c r="B596" s="3"/>
      <c r="C596" s="6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.75" customHeight="1" x14ac:dyDescent="0.25">
      <c r="A597" s="3"/>
      <c r="B597" s="3"/>
      <c r="C597" s="6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.75" customHeight="1" x14ac:dyDescent="0.25">
      <c r="A598" s="3"/>
      <c r="B598" s="3"/>
      <c r="C598" s="6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.75" customHeight="1" x14ac:dyDescent="0.25">
      <c r="A599" s="3"/>
      <c r="B599" s="3"/>
      <c r="C599" s="6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.75" customHeight="1" x14ac:dyDescent="0.25">
      <c r="A600" s="3"/>
      <c r="B600" s="3"/>
      <c r="C600" s="6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.75" customHeight="1" x14ac:dyDescent="0.25">
      <c r="A601" s="3"/>
      <c r="B601" s="3"/>
      <c r="C601" s="6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.75" customHeight="1" x14ac:dyDescent="0.25">
      <c r="A602" s="3"/>
      <c r="B602" s="3"/>
      <c r="C602" s="6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.75" customHeight="1" x14ac:dyDescent="0.25">
      <c r="A603" s="3"/>
      <c r="B603" s="3"/>
      <c r="C603" s="6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.75" customHeight="1" x14ac:dyDescent="0.25">
      <c r="A604" s="3"/>
      <c r="B604" s="3"/>
      <c r="C604" s="6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.75" customHeight="1" x14ac:dyDescent="0.25">
      <c r="A605" s="3"/>
      <c r="B605" s="3"/>
      <c r="C605" s="6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.75" customHeight="1" x14ac:dyDescent="0.25">
      <c r="A606" s="3"/>
      <c r="B606" s="3"/>
      <c r="C606" s="6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.75" customHeight="1" x14ac:dyDescent="0.25">
      <c r="A607" s="3"/>
      <c r="B607" s="3"/>
      <c r="C607" s="6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.75" customHeight="1" x14ac:dyDescent="0.25">
      <c r="A608" s="3"/>
      <c r="B608" s="3"/>
      <c r="C608" s="6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.75" customHeight="1" x14ac:dyDescent="0.25">
      <c r="A609" s="3"/>
      <c r="B609" s="3"/>
      <c r="C609" s="6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.75" customHeight="1" x14ac:dyDescent="0.25">
      <c r="A610" s="3"/>
      <c r="B610" s="3"/>
      <c r="C610" s="6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.75" customHeight="1" x14ac:dyDescent="0.25">
      <c r="A611" s="3"/>
      <c r="B611" s="3"/>
      <c r="C611" s="6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.75" customHeight="1" x14ac:dyDescent="0.25">
      <c r="A612" s="3"/>
      <c r="B612" s="3"/>
      <c r="C612" s="6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.75" customHeight="1" x14ac:dyDescent="0.25">
      <c r="A613" s="3"/>
      <c r="B613" s="3"/>
      <c r="C613" s="6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.75" customHeight="1" x14ac:dyDescent="0.25">
      <c r="A614" s="3"/>
      <c r="B614" s="3"/>
      <c r="C614" s="6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.75" customHeight="1" x14ac:dyDescent="0.25">
      <c r="A615" s="3"/>
      <c r="B615" s="3"/>
      <c r="C615" s="6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.75" customHeight="1" x14ac:dyDescent="0.25">
      <c r="A616" s="3"/>
      <c r="B616" s="3"/>
      <c r="C616" s="6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.75" customHeight="1" x14ac:dyDescent="0.25">
      <c r="A617" s="3"/>
      <c r="B617" s="3"/>
      <c r="C617" s="6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.75" customHeight="1" x14ac:dyDescent="0.25">
      <c r="A618" s="3"/>
      <c r="B618" s="3"/>
      <c r="C618" s="6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.75" customHeight="1" x14ac:dyDescent="0.25">
      <c r="A619" s="3"/>
      <c r="B619" s="3"/>
      <c r="C619" s="6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.75" customHeight="1" x14ac:dyDescent="0.25">
      <c r="A620" s="3"/>
      <c r="B620" s="3"/>
      <c r="C620" s="6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.75" customHeight="1" x14ac:dyDescent="0.25">
      <c r="A621" s="3"/>
      <c r="B621" s="3"/>
      <c r="C621" s="6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.75" customHeight="1" x14ac:dyDescent="0.25">
      <c r="A622" s="3"/>
      <c r="B622" s="3"/>
      <c r="C622" s="6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.75" customHeight="1" x14ac:dyDescent="0.25">
      <c r="A623" s="3"/>
      <c r="B623" s="3"/>
      <c r="C623" s="6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.75" customHeight="1" x14ac:dyDescent="0.25">
      <c r="A624" s="3"/>
      <c r="B624" s="3"/>
      <c r="C624" s="6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.75" customHeight="1" x14ac:dyDescent="0.25">
      <c r="A625" s="3"/>
      <c r="B625" s="3"/>
      <c r="C625" s="6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.75" customHeight="1" x14ac:dyDescent="0.25">
      <c r="A626" s="3"/>
      <c r="B626" s="3"/>
      <c r="C626" s="6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.75" customHeight="1" x14ac:dyDescent="0.25">
      <c r="A627" s="3"/>
      <c r="B627" s="3"/>
      <c r="C627" s="6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.75" customHeight="1" x14ac:dyDescent="0.25">
      <c r="A628" s="3"/>
      <c r="B628" s="3"/>
      <c r="C628" s="6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.75" customHeight="1" x14ac:dyDescent="0.25">
      <c r="A629" s="3"/>
      <c r="B629" s="3"/>
      <c r="C629" s="6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.75" customHeight="1" x14ac:dyDescent="0.25">
      <c r="A630" s="3"/>
      <c r="B630" s="3"/>
      <c r="C630" s="6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.75" customHeight="1" x14ac:dyDescent="0.25">
      <c r="A631" s="3"/>
      <c r="B631" s="3"/>
      <c r="C631" s="6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.75" customHeight="1" x14ac:dyDescent="0.25">
      <c r="A632" s="3"/>
      <c r="B632" s="3"/>
      <c r="C632" s="6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.75" customHeight="1" x14ac:dyDescent="0.25">
      <c r="A633" s="3"/>
      <c r="B633" s="3"/>
      <c r="C633" s="6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.75" customHeight="1" x14ac:dyDescent="0.25">
      <c r="A634" s="3"/>
      <c r="B634" s="3"/>
      <c r="C634" s="6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.75" customHeight="1" x14ac:dyDescent="0.25">
      <c r="A635" s="3"/>
      <c r="B635" s="3"/>
      <c r="C635" s="6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.75" customHeight="1" x14ac:dyDescent="0.25">
      <c r="A636" s="3"/>
      <c r="B636" s="3"/>
      <c r="C636" s="6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.75" customHeight="1" x14ac:dyDescent="0.25">
      <c r="A637" s="3"/>
      <c r="B637" s="3"/>
      <c r="C637" s="6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.75" customHeight="1" x14ac:dyDescent="0.25">
      <c r="A638" s="3"/>
      <c r="B638" s="3"/>
      <c r="C638" s="6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.75" customHeight="1" x14ac:dyDescent="0.25">
      <c r="A639" s="3"/>
      <c r="B639" s="3"/>
      <c r="C639" s="6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.75" customHeight="1" x14ac:dyDescent="0.25">
      <c r="A640" s="3"/>
      <c r="B640" s="3"/>
      <c r="C640" s="6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.75" customHeight="1" x14ac:dyDescent="0.25">
      <c r="A641" s="3"/>
      <c r="B641" s="3"/>
      <c r="C641" s="6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.75" customHeight="1" x14ac:dyDescent="0.25">
      <c r="A642" s="3"/>
      <c r="B642" s="3"/>
      <c r="C642" s="6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.75" customHeight="1" x14ac:dyDescent="0.25">
      <c r="A643" s="3"/>
      <c r="B643" s="3"/>
      <c r="C643" s="6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.75" customHeight="1" x14ac:dyDescent="0.25">
      <c r="A644" s="3"/>
      <c r="B644" s="3"/>
      <c r="C644" s="6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.75" customHeight="1" x14ac:dyDescent="0.25">
      <c r="A645" s="3"/>
      <c r="B645" s="3"/>
      <c r="C645" s="6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.75" customHeight="1" x14ac:dyDescent="0.25">
      <c r="A646" s="3"/>
      <c r="B646" s="3"/>
      <c r="C646" s="6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.75" customHeight="1" x14ac:dyDescent="0.25">
      <c r="A647" s="3"/>
      <c r="B647" s="3"/>
      <c r="C647" s="6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.75" customHeight="1" x14ac:dyDescent="0.25">
      <c r="A648" s="3"/>
      <c r="B648" s="3"/>
      <c r="C648" s="6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.75" customHeight="1" x14ac:dyDescent="0.25">
      <c r="A649" s="3"/>
      <c r="B649" s="3"/>
      <c r="C649" s="6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.75" customHeight="1" x14ac:dyDescent="0.25">
      <c r="A650" s="3"/>
      <c r="B650" s="3"/>
      <c r="C650" s="6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.75" customHeight="1" x14ac:dyDescent="0.25">
      <c r="A651" s="3"/>
      <c r="B651" s="3"/>
      <c r="C651" s="6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.75" customHeight="1" x14ac:dyDescent="0.25">
      <c r="A652" s="3"/>
      <c r="B652" s="3"/>
      <c r="C652" s="6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.75" customHeight="1" x14ac:dyDescent="0.25">
      <c r="A653" s="3"/>
      <c r="B653" s="3"/>
      <c r="C653" s="6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.75" customHeight="1" x14ac:dyDescent="0.25">
      <c r="A654" s="3"/>
      <c r="B654" s="3"/>
      <c r="C654" s="6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.75" customHeight="1" x14ac:dyDescent="0.25">
      <c r="A655" s="3"/>
      <c r="B655" s="3"/>
      <c r="C655" s="6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.75" customHeight="1" x14ac:dyDescent="0.25">
      <c r="A656" s="3"/>
      <c r="B656" s="3"/>
      <c r="C656" s="6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.75" customHeight="1" x14ac:dyDescent="0.25">
      <c r="A657" s="3"/>
      <c r="B657" s="3"/>
      <c r="C657" s="6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.75" customHeight="1" x14ac:dyDescent="0.25">
      <c r="A658" s="3"/>
      <c r="B658" s="3"/>
      <c r="C658" s="6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.75" customHeight="1" x14ac:dyDescent="0.25">
      <c r="A659" s="3"/>
      <c r="B659" s="3"/>
      <c r="C659" s="6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.75" customHeight="1" x14ac:dyDescent="0.25">
      <c r="A660" s="3"/>
      <c r="B660" s="3"/>
      <c r="C660" s="6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.75" customHeight="1" x14ac:dyDescent="0.25">
      <c r="A661" s="3"/>
      <c r="B661" s="3"/>
      <c r="C661" s="6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.75" customHeight="1" x14ac:dyDescent="0.25">
      <c r="A662" s="3"/>
      <c r="B662" s="3"/>
      <c r="C662" s="6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.75" customHeight="1" x14ac:dyDescent="0.25">
      <c r="A663" s="3"/>
      <c r="B663" s="3"/>
      <c r="C663" s="6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.75" customHeight="1" x14ac:dyDescent="0.25">
      <c r="A664" s="3"/>
      <c r="B664" s="3"/>
      <c r="C664" s="6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.75" customHeight="1" x14ac:dyDescent="0.25">
      <c r="A665" s="3"/>
      <c r="B665" s="3"/>
      <c r="C665" s="6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.75" customHeight="1" x14ac:dyDescent="0.25">
      <c r="A666" s="3"/>
      <c r="B666" s="3"/>
      <c r="C666" s="6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.75" customHeight="1" x14ac:dyDescent="0.25">
      <c r="A667" s="3"/>
      <c r="B667" s="3"/>
      <c r="C667" s="6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.75" customHeight="1" x14ac:dyDescent="0.25">
      <c r="A668" s="3"/>
      <c r="B668" s="3"/>
      <c r="C668" s="6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.75" customHeight="1" x14ac:dyDescent="0.25">
      <c r="A669" s="3"/>
      <c r="B669" s="3"/>
      <c r="C669" s="6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.75" customHeight="1" x14ac:dyDescent="0.25">
      <c r="A670" s="3"/>
      <c r="B670" s="3"/>
      <c r="C670" s="6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.75" customHeight="1" x14ac:dyDescent="0.25">
      <c r="A671" s="3"/>
      <c r="B671" s="3"/>
      <c r="C671" s="6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.75" customHeight="1" x14ac:dyDescent="0.25">
      <c r="A672" s="3"/>
      <c r="B672" s="3"/>
      <c r="C672" s="6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.75" customHeight="1" x14ac:dyDescent="0.25">
      <c r="A673" s="3"/>
      <c r="B673" s="3"/>
      <c r="C673" s="6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.75" customHeight="1" x14ac:dyDescent="0.25">
      <c r="A674" s="3"/>
      <c r="B674" s="3"/>
      <c r="C674" s="6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.75" customHeight="1" x14ac:dyDescent="0.25">
      <c r="A675" s="3"/>
      <c r="B675" s="3"/>
      <c r="C675" s="6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.75" customHeight="1" x14ac:dyDescent="0.25">
      <c r="A676" s="3"/>
      <c r="B676" s="3"/>
      <c r="C676" s="6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.75" customHeight="1" x14ac:dyDescent="0.25">
      <c r="A677" s="3"/>
      <c r="B677" s="3"/>
      <c r="C677" s="6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.75" customHeight="1" x14ac:dyDescent="0.25">
      <c r="A678" s="3"/>
      <c r="B678" s="3"/>
      <c r="C678" s="6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.75" customHeight="1" x14ac:dyDescent="0.25">
      <c r="A679" s="3"/>
      <c r="B679" s="3"/>
      <c r="C679" s="6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.75" customHeight="1" x14ac:dyDescent="0.25">
      <c r="A680" s="3"/>
      <c r="B680" s="3"/>
      <c r="C680" s="6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.75" customHeight="1" x14ac:dyDescent="0.25">
      <c r="A681" s="3"/>
      <c r="B681" s="3"/>
      <c r="C681" s="6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.75" customHeight="1" x14ac:dyDescent="0.25">
      <c r="A682" s="3"/>
      <c r="B682" s="3"/>
      <c r="C682" s="6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.75" customHeight="1" x14ac:dyDescent="0.25">
      <c r="A683" s="3"/>
      <c r="B683" s="3"/>
      <c r="C683" s="6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.75" customHeight="1" x14ac:dyDescent="0.25">
      <c r="A684" s="3"/>
      <c r="B684" s="3"/>
      <c r="C684" s="6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.75" customHeight="1" x14ac:dyDescent="0.25">
      <c r="A685" s="3"/>
      <c r="B685" s="3"/>
      <c r="C685" s="6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.75" customHeight="1" x14ac:dyDescent="0.25">
      <c r="A686" s="3"/>
      <c r="B686" s="3"/>
      <c r="C686" s="6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.75" customHeight="1" x14ac:dyDescent="0.25">
      <c r="A687" s="3"/>
      <c r="B687" s="3"/>
      <c r="C687" s="6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.75" customHeight="1" x14ac:dyDescent="0.25">
      <c r="A688" s="3"/>
      <c r="B688" s="3"/>
      <c r="C688" s="6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.75" customHeight="1" x14ac:dyDescent="0.25">
      <c r="A689" s="3"/>
      <c r="B689" s="3"/>
      <c r="C689" s="6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.75" customHeight="1" x14ac:dyDescent="0.25">
      <c r="A690" s="3"/>
      <c r="B690" s="3"/>
      <c r="C690" s="6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.75" customHeight="1" x14ac:dyDescent="0.25">
      <c r="A691" s="3"/>
      <c r="B691" s="3"/>
      <c r="C691" s="6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.75" customHeight="1" x14ac:dyDescent="0.25">
      <c r="A692" s="3"/>
      <c r="B692" s="3"/>
      <c r="C692" s="6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.75" customHeight="1" x14ac:dyDescent="0.25">
      <c r="A693" s="3"/>
      <c r="B693" s="3"/>
      <c r="C693" s="6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.75" customHeight="1" x14ac:dyDescent="0.25">
      <c r="A694" s="3"/>
      <c r="B694" s="3"/>
      <c r="C694" s="6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.75" customHeight="1" x14ac:dyDescent="0.25">
      <c r="A695" s="3"/>
      <c r="B695" s="3"/>
      <c r="C695" s="6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.75" customHeight="1" x14ac:dyDescent="0.25">
      <c r="A696" s="3"/>
      <c r="B696" s="3"/>
      <c r="C696" s="6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.75" customHeight="1" x14ac:dyDescent="0.25">
      <c r="A697" s="3"/>
      <c r="B697" s="3"/>
      <c r="C697" s="6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.75" customHeight="1" x14ac:dyDescent="0.25">
      <c r="A698" s="3"/>
      <c r="B698" s="3"/>
      <c r="C698" s="6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.75" customHeight="1" x14ac:dyDescent="0.25">
      <c r="A699" s="3"/>
      <c r="B699" s="3"/>
      <c r="C699" s="6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.75" customHeight="1" x14ac:dyDescent="0.25">
      <c r="A700" s="3"/>
      <c r="B700" s="3"/>
      <c r="C700" s="6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.75" customHeight="1" x14ac:dyDescent="0.25">
      <c r="A701" s="3"/>
      <c r="B701" s="3"/>
      <c r="C701" s="6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.75" customHeight="1" x14ac:dyDescent="0.25">
      <c r="A702" s="3"/>
      <c r="B702" s="3"/>
      <c r="C702" s="6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.75" customHeight="1" x14ac:dyDescent="0.25">
      <c r="A703" s="3"/>
      <c r="B703" s="3"/>
      <c r="C703" s="6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.75" customHeight="1" x14ac:dyDescent="0.25">
      <c r="A704" s="3"/>
      <c r="B704" s="3"/>
      <c r="C704" s="6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.75" customHeight="1" x14ac:dyDescent="0.25">
      <c r="A705" s="3"/>
      <c r="B705" s="3"/>
      <c r="C705" s="6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.75" customHeight="1" x14ac:dyDescent="0.25">
      <c r="A706" s="3"/>
      <c r="B706" s="3"/>
      <c r="C706" s="6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.75" customHeight="1" x14ac:dyDescent="0.25">
      <c r="A707" s="3"/>
      <c r="B707" s="3"/>
      <c r="C707" s="6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.75" customHeight="1" x14ac:dyDescent="0.25">
      <c r="A708" s="3"/>
      <c r="B708" s="3"/>
      <c r="C708" s="6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.75" customHeight="1" x14ac:dyDescent="0.25">
      <c r="A709" s="3"/>
      <c r="B709" s="3"/>
      <c r="C709" s="6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.75" customHeight="1" x14ac:dyDescent="0.25">
      <c r="A710" s="3"/>
      <c r="B710" s="3"/>
      <c r="C710" s="6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.75" customHeight="1" x14ac:dyDescent="0.25">
      <c r="A711" s="3"/>
      <c r="B711" s="3"/>
      <c r="C711" s="6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.75" customHeight="1" x14ac:dyDescent="0.25">
      <c r="A712" s="3"/>
      <c r="B712" s="3"/>
      <c r="C712" s="6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.75" customHeight="1" x14ac:dyDescent="0.25">
      <c r="A713" s="3"/>
      <c r="B713" s="3"/>
      <c r="C713" s="6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.75" customHeight="1" x14ac:dyDescent="0.25">
      <c r="A714" s="3"/>
      <c r="B714" s="3"/>
      <c r="C714" s="6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.75" customHeight="1" x14ac:dyDescent="0.25">
      <c r="A715" s="3"/>
      <c r="B715" s="3"/>
      <c r="C715" s="6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.75" customHeight="1" x14ac:dyDescent="0.25">
      <c r="A716" s="3"/>
      <c r="B716" s="3"/>
      <c r="C716" s="6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.75" customHeight="1" x14ac:dyDescent="0.25">
      <c r="A717" s="3"/>
      <c r="B717" s="3"/>
      <c r="C717" s="6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.75" customHeight="1" x14ac:dyDescent="0.25">
      <c r="A718" s="3"/>
      <c r="B718" s="3"/>
      <c r="C718" s="6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.75" customHeight="1" x14ac:dyDescent="0.25">
      <c r="A719" s="3"/>
      <c r="B719" s="3"/>
      <c r="C719" s="6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.75" customHeight="1" x14ac:dyDescent="0.25">
      <c r="A720" s="3"/>
      <c r="B720" s="3"/>
      <c r="C720" s="6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.75" customHeight="1" x14ac:dyDescent="0.25">
      <c r="A721" s="3"/>
      <c r="B721" s="3"/>
      <c r="C721" s="6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.75" customHeight="1" x14ac:dyDescent="0.25">
      <c r="A722" s="3"/>
      <c r="B722" s="3"/>
      <c r="C722" s="6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.75" customHeight="1" x14ac:dyDescent="0.25">
      <c r="A723" s="3"/>
      <c r="B723" s="3"/>
      <c r="C723" s="6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.75" customHeight="1" x14ac:dyDescent="0.25">
      <c r="A724" s="3"/>
      <c r="B724" s="3"/>
      <c r="C724" s="6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.75" customHeight="1" x14ac:dyDescent="0.25">
      <c r="A725" s="3"/>
      <c r="B725" s="3"/>
      <c r="C725" s="6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.75" customHeight="1" x14ac:dyDescent="0.25">
      <c r="A726" s="3"/>
      <c r="B726" s="3"/>
      <c r="C726" s="6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.75" customHeight="1" x14ac:dyDescent="0.25">
      <c r="A727" s="3"/>
      <c r="B727" s="3"/>
      <c r="C727" s="6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.75" customHeight="1" x14ac:dyDescent="0.25">
      <c r="A728" s="3"/>
      <c r="B728" s="3"/>
      <c r="C728" s="6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.75" customHeight="1" x14ac:dyDescent="0.25">
      <c r="A729" s="3"/>
      <c r="B729" s="3"/>
      <c r="C729" s="6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.75" customHeight="1" x14ac:dyDescent="0.25">
      <c r="A730" s="3"/>
      <c r="B730" s="3"/>
      <c r="C730" s="6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.75" customHeight="1" x14ac:dyDescent="0.25">
      <c r="A731" s="3"/>
      <c r="B731" s="3"/>
      <c r="C731" s="6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.75" customHeight="1" x14ac:dyDescent="0.25">
      <c r="A732" s="3"/>
      <c r="B732" s="3"/>
      <c r="C732" s="6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.75" customHeight="1" x14ac:dyDescent="0.25">
      <c r="A733" s="3"/>
      <c r="B733" s="3"/>
      <c r="C733" s="6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.75" customHeight="1" x14ac:dyDescent="0.25">
      <c r="A734" s="3"/>
      <c r="B734" s="3"/>
      <c r="C734" s="6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.75" customHeight="1" x14ac:dyDescent="0.25">
      <c r="A735" s="3"/>
      <c r="B735" s="3"/>
      <c r="C735" s="6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.75" customHeight="1" x14ac:dyDescent="0.25">
      <c r="A736" s="3"/>
      <c r="B736" s="3"/>
      <c r="C736" s="6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.75" customHeight="1" x14ac:dyDescent="0.25">
      <c r="A737" s="3"/>
      <c r="B737" s="3"/>
      <c r="C737" s="6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.75" customHeight="1" x14ac:dyDescent="0.25">
      <c r="A738" s="3"/>
      <c r="B738" s="3"/>
      <c r="C738" s="6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.75" customHeight="1" x14ac:dyDescent="0.25">
      <c r="A739" s="3"/>
      <c r="B739" s="3"/>
      <c r="C739" s="6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.75" customHeight="1" x14ac:dyDescent="0.25">
      <c r="A740" s="3"/>
      <c r="B740" s="3"/>
      <c r="C740" s="6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.75" customHeight="1" x14ac:dyDescent="0.25">
      <c r="A741" s="3"/>
      <c r="B741" s="3"/>
      <c r="C741" s="6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.75" customHeight="1" x14ac:dyDescent="0.25">
      <c r="A742" s="3"/>
      <c r="B742" s="3"/>
      <c r="C742" s="6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.75" customHeight="1" x14ac:dyDescent="0.25">
      <c r="A743" s="3"/>
      <c r="B743" s="3"/>
      <c r="C743" s="6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.75" customHeight="1" x14ac:dyDescent="0.25">
      <c r="A744" s="3"/>
      <c r="B744" s="3"/>
      <c r="C744" s="6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.75" customHeight="1" x14ac:dyDescent="0.25">
      <c r="A745" s="3"/>
      <c r="B745" s="3"/>
      <c r="C745" s="6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.75" customHeight="1" x14ac:dyDescent="0.25">
      <c r="A746" s="3"/>
      <c r="B746" s="3"/>
      <c r="C746" s="6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.75" customHeight="1" x14ac:dyDescent="0.25">
      <c r="A747" s="3"/>
      <c r="B747" s="3"/>
      <c r="C747" s="6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.75" customHeight="1" x14ac:dyDescent="0.25">
      <c r="A748" s="3"/>
      <c r="B748" s="3"/>
      <c r="C748" s="6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.75" customHeight="1" x14ac:dyDescent="0.25">
      <c r="A749" s="3"/>
      <c r="B749" s="3"/>
      <c r="C749" s="6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.75" customHeight="1" x14ac:dyDescent="0.25">
      <c r="A750" s="3"/>
      <c r="B750" s="3"/>
      <c r="C750" s="6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.75" customHeight="1" x14ac:dyDescent="0.25">
      <c r="A751" s="3"/>
      <c r="B751" s="3"/>
      <c r="C751" s="6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.75" customHeight="1" x14ac:dyDescent="0.25">
      <c r="A752" s="3"/>
      <c r="B752" s="3"/>
      <c r="C752" s="6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.75" customHeight="1" x14ac:dyDescent="0.25">
      <c r="A753" s="3"/>
      <c r="B753" s="3"/>
      <c r="C753" s="6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.75" customHeight="1" x14ac:dyDescent="0.25">
      <c r="A754" s="3"/>
      <c r="B754" s="3"/>
      <c r="C754" s="6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.75" customHeight="1" x14ac:dyDescent="0.25">
      <c r="A755" s="3"/>
      <c r="B755" s="3"/>
      <c r="C755" s="6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.75" customHeight="1" x14ac:dyDescent="0.25">
      <c r="A756" s="3"/>
      <c r="B756" s="3"/>
      <c r="C756" s="6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.75" customHeight="1" x14ac:dyDescent="0.25">
      <c r="A757" s="3"/>
      <c r="B757" s="3"/>
      <c r="C757" s="6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.75" customHeight="1" x14ac:dyDescent="0.25">
      <c r="A758" s="3"/>
      <c r="B758" s="3"/>
      <c r="C758" s="6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.75" customHeight="1" x14ac:dyDescent="0.25">
      <c r="A759" s="3"/>
      <c r="B759" s="3"/>
      <c r="C759" s="6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.75" customHeight="1" x14ac:dyDescent="0.25">
      <c r="A760" s="3"/>
      <c r="B760" s="3"/>
      <c r="C760" s="6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.75" customHeight="1" x14ac:dyDescent="0.25">
      <c r="A761" s="3"/>
      <c r="B761" s="3"/>
      <c r="C761" s="6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.75" customHeight="1" x14ac:dyDescent="0.25">
      <c r="A762" s="3"/>
      <c r="B762" s="3"/>
      <c r="C762" s="6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.75" customHeight="1" x14ac:dyDescent="0.25">
      <c r="A763" s="3"/>
      <c r="B763" s="3"/>
      <c r="C763" s="6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.75" customHeight="1" x14ac:dyDescent="0.25">
      <c r="A764" s="3"/>
      <c r="B764" s="3"/>
      <c r="C764" s="6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.75" customHeight="1" x14ac:dyDescent="0.25">
      <c r="A765" s="3"/>
      <c r="B765" s="3"/>
      <c r="C765" s="6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.75" customHeight="1" x14ac:dyDescent="0.25">
      <c r="A766" s="3"/>
      <c r="B766" s="3"/>
      <c r="C766" s="6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.75" customHeight="1" x14ac:dyDescent="0.25">
      <c r="A767" s="3"/>
      <c r="B767" s="3"/>
      <c r="C767" s="6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.75" customHeight="1" x14ac:dyDescent="0.25">
      <c r="A768" s="3"/>
      <c r="B768" s="3"/>
      <c r="C768" s="6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.75" customHeight="1" x14ac:dyDescent="0.25">
      <c r="A769" s="3"/>
      <c r="B769" s="3"/>
      <c r="C769" s="6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.75" customHeight="1" x14ac:dyDescent="0.25">
      <c r="A770" s="3"/>
      <c r="B770" s="3"/>
      <c r="C770" s="6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.75" customHeight="1" x14ac:dyDescent="0.25">
      <c r="A771" s="3"/>
      <c r="B771" s="3"/>
      <c r="C771" s="6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.75" customHeight="1" x14ac:dyDescent="0.25">
      <c r="A772" s="3"/>
      <c r="B772" s="3"/>
      <c r="C772" s="6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.75" customHeight="1" x14ac:dyDescent="0.25">
      <c r="A773" s="3"/>
      <c r="B773" s="3"/>
      <c r="C773" s="6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.75" customHeight="1" x14ac:dyDescent="0.25">
      <c r="A774" s="3"/>
      <c r="B774" s="3"/>
      <c r="C774" s="6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.75" customHeight="1" x14ac:dyDescent="0.25">
      <c r="A775" s="3"/>
      <c r="B775" s="3"/>
      <c r="C775" s="6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.75" customHeight="1" x14ac:dyDescent="0.25">
      <c r="A776" s="3"/>
      <c r="B776" s="3"/>
      <c r="C776" s="6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.75" customHeight="1" x14ac:dyDescent="0.25">
      <c r="A777" s="3"/>
      <c r="B777" s="3"/>
      <c r="C777" s="6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.75" customHeight="1" x14ac:dyDescent="0.25">
      <c r="A778" s="3"/>
      <c r="B778" s="3"/>
      <c r="C778" s="6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.75" customHeight="1" x14ac:dyDescent="0.25">
      <c r="A779" s="3"/>
      <c r="B779" s="3"/>
      <c r="C779" s="6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.75" customHeight="1" x14ac:dyDescent="0.25">
      <c r="A780" s="3"/>
      <c r="B780" s="3"/>
      <c r="C780" s="6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.75" customHeight="1" x14ac:dyDescent="0.25">
      <c r="A781" s="3"/>
      <c r="B781" s="3"/>
      <c r="C781" s="6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.75" customHeight="1" x14ac:dyDescent="0.25">
      <c r="A782" s="3"/>
      <c r="B782" s="3"/>
      <c r="C782" s="6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.75" customHeight="1" x14ac:dyDescent="0.25">
      <c r="A783" s="3"/>
      <c r="B783" s="3"/>
      <c r="C783" s="6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.75" customHeight="1" x14ac:dyDescent="0.25">
      <c r="A784" s="3"/>
      <c r="B784" s="3"/>
      <c r="C784" s="6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.75" customHeight="1" x14ac:dyDescent="0.25">
      <c r="A785" s="3"/>
      <c r="B785" s="3"/>
      <c r="C785" s="6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.75" customHeight="1" x14ac:dyDescent="0.25">
      <c r="A786" s="3"/>
      <c r="B786" s="3"/>
      <c r="C786" s="6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.75" customHeight="1" x14ac:dyDescent="0.25">
      <c r="A787" s="3"/>
      <c r="B787" s="3"/>
      <c r="C787" s="6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.75" customHeight="1" x14ac:dyDescent="0.25">
      <c r="A788" s="3"/>
      <c r="B788" s="3"/>
      <c r="C788" s="6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.75" customHeight="1" x14ac:dyDescent="0.25">
      <c r="A789" s="3"/>
      <c r="B789" s="3"/>
      <c r="C789" s="6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.75" customHeight="1" x14ac:dyDescent="0.25">
      <c r="A790" s="3"/>
      <c r="B790" s="3"/>
      <c r="C790" s="6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.75" customHeight="1" x14ac:dyDescent="0.25">
      <c r="A791" s="3"/>
      <c r="B791" s="3"/>
      <c r="C791" s="6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.75" customHeight="1" x14ac:dyDescent="0.25">
      <c r="A792" s="3"/>
      <c r="B792" s="3"/>
      <c r="C792" s="6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.75" customHeight="1" x14ac:dyDescent="0.25">
      <c r="A793" s="3"/>
      <c r="B793" s="3"/>
      <c r="C793" s="6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.75" customHeight="1" x14ac:dyDescent="0.25">
      <c r="A794" s="3"/>
      <c r="B794" s="3"/>
      <c r="C794" s="6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.75" customHeight="1" x14ac:dyDescent="0.25">
      <c r="A795" s="3"/>
      <c r="B795" s="3"/>
      <c r="C795" s="6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.75" customHeight="1" x14ac:dyDescent="0.25">
      <c r="A796" s="3"/>
      <c r="B796" s="3"/>
      <c r="C796" s="6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.75" customHeight="1" x14ac:dyDescent="0.25">
      <c r="A797" s="3"/>
      <c r="B797" s="3"/>
      <c r="C797" s="6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.75" customHeight="1" x14ac:dyDescent="0.25">
      <c r="A798" s="3"/>
      <c r="B798" s="3"/>
      <c r="C798" s="6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.75" customHeight="1" x14ac:dyDescent="0.25">
      <c r="A799" s="3"/>
      <c r="B799" s="3"/>
      <c r="C799" s="6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.75" customHeight="1" x14ac:dyDescent="0.25">
      <c r="A800" s="3"/>
      <c r="B800" s="3"/>
      <c r="C800" s="6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.75" customHeight="1" x14ac:dyDescent="0.25">
      <c r="A801" s="3"/>
      <c r="B801" s="3"/>
      <c r="C801" s="6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.75" customHeight="1" x14ac:dyDescent="0.25">
      <c r="A802" s="3"/>
      <c r="B802" s="3"/>
      <c r="C802" s="6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.75" customHeight="1" x14ac:dyDescent="0.25">
      <c r="A803" s="3"/>
      <c r="B803" s="3"/>
      <c r="C803" s="6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.75" customHeight="1" x14ac:dyDescent="0.25">
      <c r="A804" s="3"/>
      <c r="B804" s="3"/>
      <c r="C804" s="6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.75" customHeight="1" x14ac:dyDescent="0.25">
      <c r="A805" s="3"/>
      <c r="B805" s="3"/>
      <c r="C805" s="6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.75" customHeight="1" x14ac:dyDescent="0.25">
      <c r="A806" s="3"/>
      <c r="B806" s="3"/>
      <c r="C806" s="6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.75" customHeight="1" x14ac:dyDescent="0.25">
      <c r="A807" s="3"/>
      <c r="B807" s="3"/>
      <c r="C807" s="6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.75" customHeight="1" x14ac:dyDescent="0.25">
      <c r="A808" s="3"/>
      <c r="B808" s="3"/>
      <c r="C808" s="6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.75" customHeight="1" x14ac:dyDescent="0.25">
      <c r="A809" s="3"/>
      <c r="B809" s="3"/>
      <c r="C809" s="6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.75" customHeight="1" x14ac:dyDescent="0.25">
      <c r="A810" s="3"/>
      <c r="B810" s="3"/>
      <c r="C810" s="6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.75" customHeight="1" x14ac:dyDescent="0.25">
      <c r="A811" s="3"/>
      <c r="B811" s="3"/>
      <c r="C811" s="6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.75" customHeight="1" x14ac:dyDescent="0.25">
      <c r="A812" s="3"/>
      <c r="B812" s="3"/>
      <c r="C812" s="6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.75" customHeight="1" x14ac:dyDescent="0.25">
      <c r="A813" s="3"/>
      <c r="B813" s="3"/>
      <c r="C813" s="6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.75" customHeight="1" x14ac:dyDescent="0.25">
      <c r="A814" s="3"/>
      <c r="B814" s="3"/>
      <c r="C814" s="6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.75" customHeight="1" x14ac:dyDescent="0.25">
      <c r="A815" s="3"/>
      <c r="B815" s="3"/>
      <c r="C815" s="6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.75" customHeight="1" x14ac:dyDescent="0.25">
      <c r="A816" s="3"/>
      <c r="B816" s="3"/>
      <c r="C816" s="6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.75" customHeight="1" x14ac:dyDescent="0.25">
      <c r="A817" s="3"/>
      <c r="B817" s="3"/>
      <c r="C817" s="6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.75" customHeight="1" x14ac:dyDescent="0.25">
      <c r="A818" s="3"/>
      <c r="B818" s="3"/>
      <c r="C818" s="6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.75" customHeight="1" x14ac:dyDescent="0.25">
      <c r="A819" s="3"/>
      <c r="B819" s="3"/>
      <c r="C819" s="6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.75" customHeight="1" x14ac:dyDescent="0.25">
      <c r="A820" s="3"/>
      <c r="B820" s="3"/>
      <c r="C820" s="6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.75" customHeight="1" x14ac:dyDescent="0.25">
      <c r="A821" s="3"/>
      <c r="B821" s="3"/>
      <c r="C821" s="6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.75" customHeight="1" x14ac:dyDescent="0.25">
      <c r="A822" s="3"/>
      <c r="B822" s="3"/>
      <c r="C822" s="6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.75" customHeight="1" x14ac:dyDescent="0.25">
      <c r="A823" s="3"/>
      <c r="B823" s="3"/>
      <c r="C823" s="6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.75" customHeight="1" x14ac:dyDescent="0.25">
      <c r="A824" s="3"/>
      <c r="B824" s="3"/>
      <c r="C824" s="6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.75" customHeight="1" x14ac:dyDescent="0.25">
      <c r="A825" s="3"/>
      <c r="B825" s="3"/>
      <c r="C825" s="6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.75" customHeight="1" x14ac:dyDescent="0.25">
      <c r="A826" s="3"/>
      <c r="B826" s="3"/>
      <c r="C826" s="6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.75" customHeight="1" x14ac:dyDescent="0.25">
      <c r="A827" s="3"/>
      <c r="B827" s="3"/>
      <c r="C827" s="6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.75" customHeight="1" x14ac:dyDescent="0.25">
      <c r="A828" s="3"/>
      <c r="B828" s="3"/>
      <c r="C828" s="6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.75" customHeight="1" x14ac:dyDescent="0.25">
      <c r="A829" s="3"/>
      <c r="B829" s="3"/>
      <c r="C829" s="6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.75" customHeight="1" x14ac:dyDescent="0.25">
      <c r="A830" s="3"/>
      <c r="B830" s="3"/>
      <c r="C830" s="6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.75" customHeight="1" x14ac:dyDescent="0.25">
      <c r="A831" s="3"/>
      <c r="B831" s="3"/>
      <c r="C831" s="6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.75" customHeight="1" x14ac:dyDescent="0.25">
      <c r="A832" s="3"/>
      <c r="B832" s="3"/>
      <c r="C832" s="6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.75" customHeight="1" x14ac:dyDescent="0.25">
      <c r="A833" s="3"/>
      <c r="B833" s="3"/>
      <c r="C833" s="6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.75" customHeight="1" x14ac:dyDescent="0.25">
      <c r="A834" s="3"/>
      <c r="B834" s="3"/>
      <c r="C834" s="6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.75" customHeight="1" x14ac:dyDescent="0.25">
      <c r="A835" s="3"/>
      <c r="B835" s="3"/>
      <c r="C835" s="6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.75" customHeight="1" x14ac:dyDescent="0.25">
      <c r="A836" s="3"/>
      <c r="B836" s="3"/>
      <c r="C836" s="6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.75" customHeight="1" x14ac:dyDescent="0.25">
      <c r="A837" s="3"/>
      <c r="B837" s="3"/>
      <c r="C837" s="6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.75" customHeight="1" x14ac:dyDescent="0.25">
      <c r="A838" s="3"/>
      <c r="B838" s="3"/>
      <c r="C838" s="6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.75" customHeight="1" x14ac:dyDescent="0.25">
      <c r="A839" s="3"/>
      <c r="B839" s="3"/>
      <c r="C839" s="6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.75" customHeight="1" x14ac:dyDescent="0.25">
      <c r="A840" s="3"/>
      <c r="B840" s="3"/>
      <c r="C840" s="6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.75" customHeight="1" x14ac:dyDescent="0.25">
      <c r="A841" s="3"/>
      <c r="B841" s="3"/>
      <c r="C841" s="6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.75" customHeight="1" x14ac:dyDescent="0.25">
      <c r="A842" s="3"/>
      <c r="B842" s="3"/>
      <c r="C842" s="6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2.75" customHeight="1" x14ac:dyDescent="0.25">
      <c r="A843" s="3"/>
      <c r="B843" s="3"/>
      <c r="C843" s="6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2.75" customHeight="1" x14ac:dyDescent="0.25">
      <c r="A844" s="3"/>
      <c r="B844" s="3"/>
      <c r="C844" s="6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2.75" customHeight="1" x14ac:dyDescent="0.25">
      <c r="A845" s="3"/>
      <c r="B845" s="3"/>
      <c r="C845" s="6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2.75" customHeight="1" x14ac:dyDescent="0.25">
      <c r="A846" s="3"/>
      <c r="B846" s="3"/>
      <c r="C846" s="6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2.75" customHeight="1" x14ac:dyDescent="0.25">
      <c r="A847" s="3"/>
      <c r="B847" s="3"/>
      <c r="C847" s="6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2.75" customHeight="1" x14ac:dyDescent="0.25">
      <c r="A848" s="3"/>
      <c r="B848" s="3"/>
      <c r="C848" s="6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2.75" customHeight="1" x14ac:dyDescent="0.25">
      <c r="A849" s="3"/>
      <c r="B849" s="3"/>
      <c r="C849" s="6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2.75" customHeight="1" x14ac:dyDescent="0.25">
      <c r="A850" s="3"/>
      <c r="B850" s="3"/>
      <c r="C850" s="6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2.75" customHeight="1" x14ac:dyDescent="0.25">
      <c r="A851" s="3"/>
      <c r="B851" s="3"/>
      <c r="C851" s="6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2.75" customHeight="1" x14ac:dyDescent="0.25">
      <c r="A852" s="3"/>
      <c r="B852" s="3"/>
      <c r="C852" s="6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2.75" customHeight="1" x14ac:dyDescent="0.25">
      <c r="A853" s="3"/>
      <c r="B853" s="3"/>
      <c r="C853" s="6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2.75" customHeight="1" x14ac:dyDescent="0.25">
      <c r="A854" s="3"/>
      <c r="B854" s="3"/>
      <c r="C854" s="6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2.75" customHeight="1" x14ac:dyDescent="0.25">
      <c r="A855" s="3"/>
      <c r="B855" s="3"/>
      <c r="C855" s="6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2.75" customHeight="1" x14ac:dyDescent="0.25">
      <c r="A856" s="3"/>
      <c r="B856" s="3"/>
      <c r="C856" s="6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2.75" customHeight="1" x14ac:dyDescent="0.25">
      <c r="A857" s="3"/>
      <c r="B857" s="3"/>
      <c r="C857" s="6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2.75" customHeight="1" x14ac:dyDescent="0.25">
      <c r="A858" s="3"/>
      <c r="B858" s="3"/>
      <c r="C858" s="6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2.75" customHeight="1" x14ac:dyDescent="0.25">
      <c r="A859" s="3"/>
      <c r="B859" s="3"/>
      <c r="C859" s="6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2.75" customHeight="1" x14ac:dyDescent="0.25">
      <c r="A860" s="3"/>
      <c r="B860" s="3"/>
      <c r="C860" s="6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2.75" customHeight="1" x14ac:dyDescent="0.25">
      <c r="A861" s="3"/>
      <c r="B861" s="3"/>
      <c r="C861" s="6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2.75" customHeight="1" x14ac:dyDescent="0.25">
      <c r="A862" s="3"/>
      <c r="B862" s="3"/>
      <c r="C862" s="6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2.75" customHeight="1" x14ac:dyDescent="0.25">
      <c r="A863" s="3"/>
      <c r="B863" s="3"/>
      <c r="C863" s="6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2.75" customHeight="1" x14ac:dyDescent="0.25">
      <c r="A864" s="3"/>
      <c r="B864" s="3"/>
      <c r="C864" s="6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2.75" customHeight="1" x14ac:dyDescent="0.25">
      <c r="A865" s="3"/>
      <c r="B865" s="3"/>
      <c r="C865" s="6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2.75" customHeight="1" x14ac:dyDescent="0.25">
      <c r="A866" s="3"/>
      <c r="B866" s="3"/>
      <c r="C866" s="6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2.75" customHeight="1" x14ac:dyDescent="0.25">
      <c r="A867" s="3"/>
      <c r="B867" s="3"/>
      <c r="C867" s="6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2.75" customHeight="1" x14ac:dyDescent="0.25">
      <c r="A868" s="3"/>
      <c r="B868" s="3"/>
      <c r="C868" s="6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2.75" customHeight="1" x14ac:dyDescent="0.25">
      <c r="A869" s="3"/>
      <c r="B869" s="3"/>
      <c r="C869" s="6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2.75" customHeight="1" x14ac:dyDescent="0.25">
      <c r="A870" s="3"/>
      <c r="B870" s="3"/>
      <c r="C870" s="6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2.75" customHeight="1" x14ac:dyDescent="0.25">
      <c r="A871" s="3"/>
      <c r="B871" s="3"/>
      <c r="C871" s="6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2.75" customHeight="1" x14ac:dyDescent="0.25">
      <c r="A872" s="3"/>
      <c r="B872" s="3"/>
      <c r="C872" s="6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2.75" customHeight="1" x14ac:dyDescent="0.25">
      <c r="A873" s="3"/>
      <c r="B873" s="3"/>
      <c r="C873" s="6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2.75" customHeight="1" x14ac:dyDescent="0.25">
      <c r="A874" s="3"/>
      <c r="B874" s="3"/>
      <c r="C874" s="6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2.75" customHeight="1" x14ac:dyDescent="0.25">
      <c r="A875" s="3"/>
      <c r="B875" s="3"/>
      <c r="C875" s="6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2.75" customHeight="1" x14ac:dyDescent="0.25">
      <c r="A876" s="3"/>
      <c r="B876" s="3"/>
      <c r="C876" s="6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2.75" customHeight="1" x14ac:dyDescent="0.25">
      <c r="A877" s="3"/>
      <c r="B877" s="3"/>
      <c r="C877" s="6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2.75" customHeight="1" x14ac:dyDescent="0.25">
      <c r="A878" s="3"/>
      <c r="B878" s="3"/>
      <c r="C878" s="6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2.75" customHeight="1" x14ac:dyDescent="0.25">
      <c r="A879" s="3"/>
      <c r="B879" s="3"/>
      <c r="C879" s="6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2.75" customHeight="1" x14ac:dyDescent="0.25">
      <c r="A880" s="3"/>
      <c r="B880" s="3"/>
      <c r="C880" s="6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2.75" customHeight="1" x14ac:dyDescent="0.25">
      <c r="A881" s="3"/>
      <c r="B881" s="3"/>
      <c r="C881" s="6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2.75" customHeight="1" x14ac:dyDescent="0.25">
      <c r="A882" s="3"/>
      <c r="B882" s="3"/>
      <c r="C882" s="6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2.75" customHeight="1" x14ac:dyDescent="0.25">
      <c r="A883" s="3"/>
      <c r="B883" s="3"/>
      <c r="C883" s="6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2.75" customHeight="1" x14ac:dyDescent="0.25">
      <c r="A884" s="3"/>
      <c r="B884" s="3"/>
      <c r="C884" s="6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2.75" customHeight="1" x14ac:dyDescent="0.25">
      <c r="A885" s="3"/>
      <c r="B885" s="3"/>
      <c r="C885" s="6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2.75" customHeight="1" x14ac:dyDescent="0.25">
      <c r="A886" s="3"/>
      <c r="B886" s="3"/>
      <c r="C886" s="6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2.75" customHeight="1" x14ac:dyDescent="0.25">
      <c r="A887" s="3"/>
      <c r="B887" s="3"/>
      <c r="C887" s="6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2.75" customHeight="1" x14ac:dyDescent="0.25">
      <c r="A888" s="3"/>
      <c r="B888" s="3"/>
      <c r="C888" s="6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2.75" customHeight="1" x14ac:dyDescent="0.25">
      <c r="A889" s="3"/>
      <c r="B889" s="3"/>
      <c r="C889" s="6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2.75" customHeight="1" x14ac:dyDescent="0.25">
      <c r="A890" s="3"/>
      <c r="B890" s="3"/>
      <c r="C890" s="6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2.75" customHeight="1" x14ac:dyDescent="0.25">
      <c r="A891" s="3"/>
      <c r="B891" s="3"/>
      <c r="C891" s="6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2.75" customHeight="1" x14ac:dyDescent="0.25">
      <c r="A892" s="3"/>
      <c r="B892" s="3"/>
      <c r="C892" s="6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2.75" customHeight="1" x14ac:dyDescent="0.25">
      <c r="A893" s="3"/>
      <c r="B893" s="3"/>
      <c r="C893" s="6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2.75" customHeight="1" x14ac:dyDescent="0.25">
      <c r="A894" s="3"/>
      <c r="B894" s="3"/>
      <c r="C894" s="6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2.75" customHeight="1" x14ac:dyDescent="0.25">
      <c r="A895" s="3"/>
      <c r="B895" s="3"/>
      <c r="C895" s="6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2.75" customHeight="1" x14ac:dyDescent="0.25">
      <c r="A896" s="3"/>
      <c r="B896" s="3"/>
      <c r="C896" s="6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2.75" customHeight="1" x14ac:dyDescent="0.25">
      <c r="A897" s="3"/>
      <c r="B897" s="3"/>
      <c r="C897" s="6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2.75" customHeight="1" x14ac:dyDescent="0.25">
      <c r="A898" s="3"/>
      <c r="B898" s="3"/>
      <c r="C898" s="6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2.75" customHeight="1" x14ac:dyDescent="0.25">
      <c r="A899" s="3"/>
      <c r="B899" s="3"/>
      <c r="C899" s="6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2.75" customHeight="1" x14ac:dyDescent="0.25">
      <c r="A900" s="3"/>
      <c r="B900" s="3"/>
      <c r="C900" s="6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2.75" customHeight="1" x14ac:dyDescent="0.25">
      <c r="A901" s="3"/>
      <c r="B901" s="3"/>
      <c r="C901" s="6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2.75" customHeight="1" x14ac:dyDescent="0.25">
      <c r="A902" s="3"/>
      <c r="B902" s="3"/>
      <c r="C902" s="6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2.75" customHeight="1" x14ac:dyDescent="0.25">
      <c r="A903" s="3"/>
      <c r="B903" s="3"/>
      <c r="C903" s="6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2.75" customHeight="1" x14ac:dyDescent="0.25">
      <c r="A904" s="3"/>
      <c r="B904" s="3"/>
      <c r="C904" s="6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2.75" customHeight="1" x14ac:dyDescent="0.25">
      <c r="A905" s="3"/>
      <c r="B905" s="3"/>
      <c r="C905" s="6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2.75" customHeight="1" x14ac:dyDescent="0.25">
      <c r="A906" s="3"/>
      <c r="B906" s="3"/>
      <c r="C906" s="6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2.75" customHeight="1" x14ac:dyDescent="0.25">
      <c r="A907" s="3"/>
      <c r="B907" s="3"/>
      <c r="C907" s="6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2.75" customHeight="1" x14ac:dyDescent="0.25">
      <c r="A908" s="3"/>
      <c r="B908" s="3"/>
      <c r="C908" s="6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2.75" customHeight="1" x14ac:dyDescent="0.25">
      <c r="A909" s="3"/>
      <c r="B909" s="3"/>
      <c r="C909" s="6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2.75" customHeight="1" x14ac:dyDescent="0.25">
      <c r="A910" s="3"/>
      <c r="B910" s="3"/>
      <c r="C910" s="6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2.75" customHeight="1" x14ac:dyDescent="0.25">
      <c r="A911" s="3"/>
      <c r="B911" s="3"/>
      <c r="C911" s="6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2.75" customHeight="1" x14ac:dyDescent="0.25">
      <c r="A912" s="3"/>
      <c r="B912" s="3"/>
      <c r="C912" s="6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2.75" customHeight="1" x14ac:dyDescent="0.25">
      <c r="A913" s="3"/>
      <c r="B913" s="3"/>
      <c r="C913" s="6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2.75" customHeight="1" x14ac:dyDescent="0.25">
      <c r="A914" s="3"/>
      <c r="B914" s="3"/>
      <c r="C914" s="6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2.75" customHeight="1" x14ac:dyDescent="0.25">
      <c r="A915" s="3"/>
      <c r="B915" s="3"/>
      <c r="C915" s="6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2.75" customHeight="1" x14ac:dyDescent="0.25">
      <c r="A916" s="3"/>
      <c r="B916" s="3"/>
      <c r="C916" s="6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2.75" customHeight="1" x14ac:dyDescent="0.25">
      <c r="A917" s="3"/>
      <c r="B917" s="3"/>
      <c r="C917" s="6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2.75" customHeight="1" x14ac:dyDescent="0.25">
      <c r="A918" s="3"/>
      <c r="B918" s="3"/>
      <c r="C918" s="6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2.75" customHeight="1" x14ac:dyDescent="0.25">
      <c r="A919" s="3"/>
      <c r="B919" s="3"/>
      <c r="C919" s="6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2.75" customHeight="1" x14ac:dyDescent="0.25">
      <c r="A920" s="3"/>
      <c r="B920" s="3"/>
      <c r="C920" s="6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2.75" customHeight="1" x14ac:dyDescent="0.25">
      <c r="A921" s="3"/>
      <c r="B921" s="3"/>
      <c r="C921" s="6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2.75" customHeight="1" x14ac:dyDescent="0.25">
      <c r="A922" s="3"/>
      <c r="B922" s="3"/>
      <c r="C922" s="6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2.75" customHeight="1" x14ac:dyDescent="0.25">
      <c r="A923" s="3"/>
      <c r="B923" s="3"/>
      <c r="C923" s="6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2.75" customHeight="1" x14ac:dyDescent="0.25">
      <c r="A924" s="3"/>
      <c r="B924" s="3"/>
      <c r="C924" s="6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2.75" customHeight="1" x14ac:dyDescent="0.25">
      <c r="A925" s="3"/>
      <c r="B925" s="3"/>
      <c r="C925" s="6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2.75" customHeight="1" x14ac:dyDescent="0.25">
      <c r="A926" s="3"/>
      <c r="B926" s="3"/>
      <c r="C926" s="6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2.75" customHeight="1" x14ac:dyDescent="0.25">
      <c r="A927" s="3"/>
      <c r="B927" s="3"/>
      <c r="C927" s="6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2.75" customHeight="1" x14ac:dyDescent="0.25">
      <c r="A928" s="3"/>
      <c r="B928" s="3"/>
      <c r="C928" s="6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2.75" customHeight="1" x14ac:dyDescent="0.25">
      <c r="A929" s="3"/>
      <c r="B929" s="3"/>
      <c r="C929" s="6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2.75" customHeight="1" x14ac:dyDescent="0.25">
      <c r="A930" s="3"/>
      <c r="B930" s="3"/>
      <c r="C930" s="6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2.75" customHeight="1" x14ac:dyDescent="0.25">
      <c r="A931" s="3"/>
      <c r="B931" s="3"/>
      <c r="C931" s="6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2.75" customHeight="1" x14ac:dyDescent="0.25">
      <c r="A932" s="3"/>
      <c r="B932" s="3"/>
      <c r="C932" s="6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2.75" customHeight="1" x14ac:dyDescent="0.25">
      <c r="A933" s="3"/>
      <c r="B933" s="3"/>
      <c r="C933" s="6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2.75" customHeight="1" x14ac:dyDescent="0.25">
      <c r="A934" s="3"/>
      <c r="B934" s="3"/>
      <c r="C934" s="6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2.75" customHeight="1" x14ac:dyDescent="0.25">
      <c r="A935" s="3"/>
      <c r="B935" s="3"/>
      <c r="C935" s="6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2.75" customHeight="1" x14ac:dyDescent="0.25">
      <c r="A936" s="3"/>
      <c r="B936" s="3"/>
      <c r="C936" s="6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2.75" customHeight="1" x14ac:dyDescent="0.25">
      <c r="A937" s="3"/>
      <c r="B937" s="3"/>
      <c r="C937" s="6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2.75" customHeight="1" x14ac:dyDescent="0.25">
      <c r="A938" s="3"/>
      <c r="B938" s="3"/>
      <c r="C938" s="6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2.75" customHeight="1" x14ac:dyDescent="0.25">
      <c r="A939" s="3"/>
      <c r="B939" s="3"/>
      <c r="C939" s="6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2.75" customHeight="1" x14ac:dyDescent="0.25">
      <c r="A940" s="3"/>
      <c r="B940" s="3"/>
      <c r="C940" s="6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2.75" customHeight="1" x14ac:dyDescent="0.25">
      <c r="A941" s="3"/>
      <c r="B941" s="3"/>
      <c r="C941" s="6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2.75" customHeight="1" x14ac:dyDescent="0.25">
      <c r="A942" s="3"/>
      <c r="B942" s="3"/>
      <c r="C942" s="6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2.75" customHeight="1" x14ac:dyDescent="0.25">
      <c r="A943" s="3"/>
      <c r="B943" s="3"/>
      <c r="C943" s="6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2.75" customHeight="1" x14ac:dyDescent="0.25">
      <c r="A944" s="3"/>
      <c r="B944" s="3"/>
      <c r="C944" s="6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2.75" customHeight="1" x14ac:dyDescent="0.25">
      <c r="A945" s="3"/>
      <c r="B945" s="3"/>
      <c r="C945" s="6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2.75" customHeight="1" x14ac:dyDescent="0.25">
      <c r="A946" s="3"/>
      <c r="B946" s="3"/>
      <c r="C946" s="6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2.75" customHeight="1" x14ac:dyDescent="0.25">
      <c r="A947" s="3"/>
      <c r="B947" s="3"/>
      <c r="C947" s="6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2.75" customHeight="1" x14ac:dyDescent="0.25">
      <c r="A948" s="3"/>
      <c r="B948" s="3"/>
      <c r="C948" s="6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2.75" customHeight="1" x14ac:dyDescent="0.25">
      <c r="A949" s="3"/>
      <c r="B949" s="3"/>
      <c r="C949" s="6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2.75" customHeight="1" x14ac:dyDescent="0.25">
      <c r="A950" s="3"/>
      <c r="B950" s="3"/>
      <c r="C950" s="6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2.75" customHeight="1" x14ac:dyDescent="0.25">
      <c r="A951" s="3"/>
      <c r="B951" s="3"/>
      <c r="C951" s="6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2.75" customHeight="1" x14ac:dyDescent="0.25">
      <c r="A952" s="3"/>
      <c r="B952" s="3"/>
      <c r="C952" s="6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2.75" customHeight="1" x14ac:dyDescent="0.25">
      <c r="A953" s="3"/>
      <c r="B953" s="3"/>
      <c r="C953" s="6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2.75" customHeight="1" x14ac:dyDescent="0.25">
      <c r="A954" s="3"/>
      <c r="B954" s="3"/>
      <c r="C954" s="6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2.75" customHeight="1" x14ac:dyDescent="0.25">
      <c r="A955" s="3"/>
      <c r="B955" s="3"/>
      <c r="C955" s="6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2.75" customHeight="1" x14ac:dyDescent="0.25">
      <c r="A956" s="3"/>
      <c r="B956" s="3"/>
      <c r="C956" s="6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2.75" customHeight="1" x14ac:dyDescent="0.25">
      <c r="A957" s="3"/>
      <c r="B957" s="3"/>
      <c r="C957" s="6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2.75" customHeight="1" x14ac:dyDescent="0.25">
      <c r="A958" s="3"/>
      <c r="B958" s="3"/>
      <c r="C958" s="6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2.75" customHeight="1" x14ac:dyDescent="0.25">
      <c r="A959" s="3"/>
      <c r="B959" s="3"/>
      <c r="C959" s="6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2.75" customHeight="1" x14ac:dyDescent="0.25">
      <c r="A960" s="3"/>
      <c r="B960" s="3"/>
      <c r="C960" s="6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2.75" customHeight="1" x14ac:dyDescent="0.25">
      <c r="A961" s="3"/>
      <c r="B961" s="3"/>
      <c r="C961" s="6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2.75" customHeight="1" x14ac:dyDescent="0.25">
      <c r="A962" s="3"/>
      <c r="B962" s="3"/>
      <c r="C962" s="6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2.75" customHeight="1" x14ac:dyDescent="0.25">
      <c r="A963" s="3"/>
      <c r="B963" s="3"/>
      <c r="C963" s="6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2.75" customHeight="1" x14ac:dyDescent="0.25">
      <c r="A964" s="3"/>
      <c r="B964" s="3"/>
      <c r="C964" s="6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2.75" customHeight="1" x14ac:dyDescent="0.25">
      <c r="A965" s="3"/>
      <c r="B965" s="3"/>
      <c r="C965" s="6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2.75" customHeight="1" x14ac:dyDescent="0.25">
      <c r="A966" s="3"/>
      <c r="B966" s="3"/>
      <c r="C966" s="6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2.75" customHeight="1" x14ac:dyDescent="0.25">
      <c r="A967" s="3"/>
      <c r="B967" s="3"/>
      <c r="C967" s="6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2.75" customHeight="1" x14ac:dyDescent="0.25">
      <c r="A968" s="3"/>
      <c r="B968" s="3"/>
      <c r="C968" s="6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2.75" customHeight="1" x14ac:dyDescent="0.25">
      <c r="A969" s="3"/>
      <c r="B969" s="3"/>
      <c r="C969" s="6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2.75" customHeight="1" x14ac:dyDescent="0.25">
      <c r="A970" s="3"/>
      <c r="B970" s="3"/>
      <c r="C970" s="6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2.75" customHeight="1" x14ac:dyDescent="0.25">
      <c r="A971" s="3"/>
      <c r="B971" s="3"/>
      <c r="C971" s="6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2.75" customHeight="1" x14ac:dyDescent="0.25">
      <c r="A972" s="3"/>
      <c r="B972" s="3"/>
      <c r="C972" s="6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2.75" customHeight="1" x14ac:dyDescent="0.25">
      <c r="A973" s="3"/>
      <c r="B973" s="3"/>
      <c r="C973" s="6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2.75" customHeight="1" x14ac:dyDescent="0.25">
      <c r="A974" s="3"/>
      <c r="B974" s="3"/>
      <c r="C974" s="6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2.75" customHeight="1" x14ac:dyDescent="0.25">
      <c r="A975" s="3"/>
      <c r="B975" s="3"/>
      <c r="C975" s="6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2.75" customHeight="1" x14ac:dyDescent="0.25">
      <c r="A976" s="3"/>
      <c r="B976" s="3"/>
      <c r="C976" s="6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2.75" customHeight="1" x14ac:dyDescent="0.25">
      <c r="A977" s="3"/>
      <c r="B977" s="3"/>
      <c r="C977" s="6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2.75" customHeight="1" x14ac:dyDescent="0.25">
      <c r="A978" s="3"/>
      <c r="B978" s="3"/>
      <c r="C978" s="6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2.75" customHeight="1" x14ac:dyDescent="0.25">
      <c r="A979" s="3"/>
      <c r="B979" s="3"/>
      <c r="C979" s="6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2.75" customHeight="1" x14ac:dyDescent="0.25">
      <c r="A980" s="3"/>
      <c r="B980" s="3"/>
      <c r="C980" s="6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2.75" customHeight="1" x14ac:dyDescent="0.25">
      <c r="A981" s="3"/>
      <c r="B981" s="3"/>
      <c r="C981" s="6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2.75" customHeight="1" x14ac:dyDescent="0.25">
      <c r="A982" s="3"/>
      <c r="B982" s="3"/>
      <c r="C982" s="6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2.75" customHeight="1" x14ac:dyDescent="0.25">
      <c r="A983" s="3"/>
      <c r="B983" s="3"/>
      <c r="C983" s="6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2.75" customHeight="1" x14ac:dyDescent="0.25">
      <c r="A984" s="3"/>
      <c r="B984" s="3"/>
      <c r="C984" s="6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2.75" customHeight="1" x14ac:dyDescent="0.25">
      <c r="A985" s="3"/>
      <c r="B985" s="3"/>
      <c r="C985" s="6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2.75" customHeight="1" x14ac:dyDescent="0.25">
      <c r="A986" s="3"/>
      <c r="B986" s="3"/>
      <c r="C986" s="6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2.75" customHeight="1" x14ac:dyDescent="0.25">
      <c r="A987" s="3"/>
      <c r="B987" s="3"/>
      <c r="C987" s="6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2.75" customHeight="1" x14ac:dyDescent="0.25">
      <c r="A988" s="3"/>
      <c r="B988" s="3"/>
      <c r="C988" s="6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2.75" customHeight="1" x14ac:dyDescent="0.25">
      <c r="A989" s="3"/>
      <c r="B989" s="3"/>
      <c r="C989" s="6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2.75" customHeight="1" x14ac:dyDescent="0.25">
      <c r="A990" s="3"/>
      <c r="B990" s="3"/>
      <c r="C990" s="6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2.75" customHeight="1" x14ac:dyDescent="0.25">
      <c r="A991" s="3"/>
      <c r="B991" s="3"/>
      <c r="C991" s="6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2.75" customHeight="1" x14ac:dyDescent="0.25">
      <c r="A992" s="3"/>
      <c r="B992" s="3"/>
      <c r="C992" s="6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2.75" customHeight="1" x14ac:dyDescent="0.25">
      <c r="A993" s="3"/>
      <c r="B993" s="3"/>
      <c r="C993" s="6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2.75" customHeight="1" x14ac:dyDescent="0.25">
      <c r="A994" s="3"/>
      <c r="B994" s="3"/>
      <c r="C994" s="6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2.75" customHeight="1" x14ac:dyDescent="0.25">
      <c r="A995" s="3"/>
      <c r="B995" s="3"/>
      <c r="C995" s="6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2.75" customHeight="1" x14ac:dyDescent="0.25">
      <c r="A996" s="3"/>
      <c r="B996" s="3"/>
      <c r="C996" s="6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2.75" customHeight="1" x14ac:dyDescent="0.25">
      <c r="A997" s="3"/>
      <c r="B997" s="3"/>
      <c r="C997" s="6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2.75" customHeight="1" x14ac:dyDescent="0.25">
      <c r="A998" s="3"/>
      <c r="B998" s="3"/>
      <c r="C998" s="6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mergeCells count="1">
    <mergeCell ref="A1:D1"/>
  </mergeCells>
  <conditionalFormatting sqref="D11:D111">
    <cfRule type="cellIs" dxfId="0" priority="1" operator="lessThan">
      <formula>0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RefStr</vt:lpstr>
      <vt:lpstr>PR-RAS</vt:lpstr>
      <vt:lpstr>BIL</vt:lpstr>
      <vt:lpstr>RAS-funkcijski</vt:lpstr>
      <vt:lpstr>P-VRIO</vt:lpstr>
      <vt:lpstr>OBVEZE</vt:lpstr>
      <vt:lpstr>OBVEZE!Podrucje_ispisa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2026-01-29T08:16:42Z</cp:lastPrinted>
  <dcterms:created xsi:type="dcterms:W3CDTF">2022-03-14T11:29:36Z</dcterms:created>
  <dcterms:modified xsi:type="dcterms:W3CDTF">2026-01-29T08:25:59Z</dcterms:modified>
</cp:coreProperties>
</file>